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0740"/>
  </bookViews>
  <sheets>
    <sheet name="Plan1" sheetId="1" r:id="rId1"/>
  </sheets>
  <definedNames>
    <definedName name="DETALHAMENTO">Plan1!$O$54:$S$69</definedName>
  </definedNames>
  <calcPr calcId="145621"/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1" i="1"/>
  <c r="K50" i="1"/>
  <c r="K49" i="1"/>
  <c r="K48" i="1"/>
  <c r="K47" i="1"/>
  <c r="K46" i="1"/>
  <c r="K45" i="1"/>
  <c r="K44" i="1"/>
  <c r="K43" i="1"/>
  <c r="K42" i="1"/>
  <c r="K41" i="1"/>
  <c r="K40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6" i="1"/>
  <c r="S40" i="1"/>
  <c r="M40" i="1" s="1"/>
  <c r="S41" i="1"/>
  <c r="M41" i="1" s="1"/>
  <c r="S42" i="1"/>
  <c r="M42" i="1" s="1"/>
  <c r="S43" i="1"/>
  <c r="M43" i="1" s="1"/>
  <c r="S44" i="1"/>
  <c r="M44" i="1" s="1"/>
  <c r="S45" i="1"/>
  <c r="M45" i="1" s="1"/>
  <c r="S46" i="1"/>
  <c r="M46" i="1" s="1"/>
  <c r="S47" i="1"/>
  <c r="M47" i="1" s="1"/>
  <c r="S48" i="1"/>
  <c r="M48" i="1" s="1"/>
  <c r="S49" i="1"/>
  <c r="M49" i="1" s="1"/>
  <c r="S50" i="1"/>
  <c r="M50" i="1" s="1"/>
  <c r="S51" i="1"/>
  <c r="M51" i="1" s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K52" i="1" l="1"/>
  <c r="K69" i="1"/>
  <c r="K36" i="1"/>
  <c r="K19" i="1"/>
  <c r="M52" i="1"/>
  <c r="S52" i="1"/>
  <c r="S18" i="1"/>
  <c r="M18" i="1" s="1"/>
  <c r="S17" i="1"/>
  <c r="M17" i="1" s="1"/>
  <c r="S16" i="1"/>
  <c r="M16" i="1" s="1"/>
  <c r="S15" i="1"/>
  <c r="M15" i="1" s="1"/>
  <c r="S14" i="1"/>
  <c r="M14" i="1" s="1"/>
  <c r="S13" i="1"/>
  <c r="M13" i="1" s="1"/>
  <c r="S12" i="1"/>
  <c r="M12" i="1" s="1"/>
  <c r="S11" i="1"/>
  <c r="M11" i="1" s="1"/>
  <c r="S10" i="1"/>
  <c r="M10" i="1" s="1"/>
  <c r="S9" i="1"/>
  <c r="M9" i="1" s="1"/>
  <c r="S8" i="1"/>
  <c r="M8" i="1" s="1"/>
  <c r="S7" i="1"/>
  <c r="M7" i="1" s="1"/>
  <c r="S6" i="1"/>
  <c r="M35" i="1"/>
  <c r="M32" i="1"/>
  <c r="M25" i="1"/>
  <c r="M23" i="1"/>
  <c r="S68" i="1"/>
  <c r="M68" i="1" s="1"/>
  <c r="S67" i="1"/>
  <c r="M67" i="1" s="1"/>
  <c r="S66" i="1"/>
  <c r="M66" i="1" s="1"/>
  <c r="S65" i="1"/>
  <c r="M65" i="1" s="1"/>
  <c r="S64" i="1"/>
  <c r="M64" i="1" s="1"/>
  <c r="S63" i="1"/>
  <c r="M63" i="1" s="1"/>
  <c r="S62" i="1"/>
  <c r="M62" i="1" s="1"/>
  <c r="S61" i="1"/>
  <c r="M61" i="1" s="1"/>
  <c r="S60" i="1"/>
  <c r="M60" i="1" s="1"/>
  <c r="S59" i="1"/>
  <c r="M59" i="1" s="1"/>
  <c r="S58" i="1"/>
  <c r="M58" i="1" s="1"/>
  <c r="S57" i="1"/>
  <c r="M57" i="1" s="1"/>
  <c r="S56" i="1"/>
  <c r="M56" i="1" s="1"/>
  <c r="M34" i="1"/>
  <c r="M33" i="1"/>
  <c r="M31" i="1"/>
  <c r="M30" i="1"/>
  <c r="M29" i="1"/>
  <c r="M28" i="1"/>
  <c r="M27" i="1"/>
  <c r="M26" i="1"/>
  <c r="M24" i="1"/>
  <c r="H69" i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I6" i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Q68" i="1"/>
  <c r="F68" i="1" s="1"/>
  <c r="Q67" i="1"/>
  <c r="F67" i="1" s="1"/>
  <c r="Q66" i="1"/>
  <c r="F66" i="1" s="1"/>
  <c r="Q65" i="1"/>
  <c r="F65" i="1" s="1"/>
  <c r="Q64" i="1"/>
  <c r="F64" i="1" s="1"/>
  <c r="Q63" i="1"/>
  <c r="F63" i="1" s="1"/>
  <c r="Q62" i="1"/>
  <c r="F62" i="1" s="1"/>
  <c r="Q61" i="1"/>
  <c r="F61" i="1" s="1"/>
  <c r="Q60" i="1"/>
  <c r="F60" i="1" s="1"/>
  <c r="Q59" i="1"/>
  <c r="F59" i="1" s="1"/>
  <c r="Q58" i="1"/>
  <c r="F58" i="1" s="1"/>
  <c r="Q57" i="1"/>
  <c r="F57" i="1" s="1"/>
  <c r="Q56" i="1"/>
  <c r="F56" i="1" s="1"/>
  <c r="Q51" i="1"/>
  <c r="F51" i="1" s="1"/>
  <c r="Q50" i="1"/>
  <c r="F50" i="1" s="1"/>
  <c r="Q49" i="1"/>
  <c r="F49" i="1" s="1"/>
  <c r="Q48" i="1"/>
  <c r="F48" i="1" s="1"/>
  <c r="Q47" i="1"/>
  <c r="F47" i="1" s="1"/>
  <c r="Q46" i="1"/>
  <c r="F46" i="1" s="1"/>
  <c r="Q45" i="1"/>
  <c r="F45" i="1" s="1"/>
  <c r="Q44" i="1"/>
  <c r="F44" i="1" s="1"/>
  <c r="Q43" i="1"/>
  <c r="F43" i="1" s="1"/>
  <c r="Q42" i="1"/>
  <c r="F42" i="1" s="1"/>
  <c r="Q41" i="1"/>
  <c r="F41" i="1" s="1"/>
  <c r="Q40" i="1"/>
  <c r="F40" i="1" s="1"/>
  <c r="Q35" i="1"/>
  <c r="F35" i="1" s="1"/>
  <c r="Q34" i="1"/>
  <c r="F34" i="1" s="1"/>
  <c r="Q33" i="1"/>
  <c r="F33" i="1" s="1"/>
  <c r="Q32" i="1"/>
  <c r="F32" i="1" s="1"/>
  <c r="Q31" i="1"/>
  <c r="F31" i="1" s="1"/>
  <c r="Q30" i="1"/>
  <c r="F30" i="1" s="1"/>
  <c r="Q29" i="1"/>
  <c r="F29" i="1" s="1"/>
  <c r="Q28" i="1"/>
  <c r="F28" i="1" s="1"/>
  <c r="Q27" i="1"/>
  <c r="F27" i="1" s="1"/>
  <c r="Q26" i="1"/>
  <c r="F26" i="1" s="1"/>
  <c r="Q25" i="1"/>
  <c r="F25" i="1" s="1"/>
  <c r="Q24" i="1"/>
  <c r="F24" i="1" s="1"/>
  <c r="Q23" i="1"/>
  <c r="F23" i="1" s="1"/>
  <c r="Q18" i="1"/>
  <c r="F18" i="1" s="1"/>
  <c r="Q17" i="1"/>
  <c r="F17" i="1" s="1"/>
  <c r="Q16" i="1"/>
  <c r="F16" i="1" s="1"/>
  <c r="Q15" i="1"/>
  <c r="F15" i="1" s="1"/>
  <c r="Q14" i="1"/>
  <c r="F14" i="1" s="1"/>
  <c r="Q13" i="1"/>
  <c r="F13" i="1" s="1"/>
  <c r="Q12" i="1"/>
  <c r="F12" i="1" s="1"/>
  <c r="Q11" i="1"/>
  <c r="F11" i="1" s="1"/>
  <c r="Q10" i="1"/>
  <c r="F10" i="1" s="1"/>
  <c r="Q9" i="1"/>
  <c r="F9" i="1" s="1"/>
  <c r="Q8" i="1"/>
  <c r="F8" i="1" s="1"/>
  <c r="Q7" i="1"/>
  <c r="F7" i="1" s="1"/>
  <c r="Q6" i="1"/>
  <c r="F6" i="1" s="1"/>
  <c r="D75" i="1" l="1"/>
  <c r="S19" i="1"/>
  <c r="M69" i="1"/>
  <c r="M6" i="1"/>
  <c r="M19" i="1" s="1"/>
  <c r="S69" i="1"/>
  <c r="M36" i="1"/>
  <c r="S36" i="1"/>
  <c r="I69" i="1"/>
  <c r="F69" i="1"/>
  <c r="I52" i="1"/>
  <c r="F52" i="1"/>
  <c r="I36" i="1"/>
  <c r="F36" i="1"/>
  <c r="I19" i="1"/>
  <c r="F19" i="1"/>
  <c r="D74" i="1" l="1"/>
  <c r="I74" i="1"/>
  <c r="M74" i="1" s="1"/>
  <c r="D88" i="1"/>
  <c r="D73" i="1" l="1"/>
  <c r="D86" i="1" s="1"/>
  <c r="D81" i="1"/>
  <c r="D79" i="1"/>
  <c r="D87" i="1"/>
  <c r="D90" i="1" s="1"/>
  <c r="D82" i="1"/>
  <c r="D92" i="1" l="1"/>
  <c r="D93" i="1" l="1"/>
</calcChain>
</file>

<file path=xl/sharedStrings.xml><?xml version="1.0" encoding="utf-8"?>
<sst xmlns="http://schemas.openxmlformats.org/spreadsheetml/2006/main" count="141" uniqueCount="67">
  <si>
    <t>Pintura tinta latex</t>
  </si>
  <si>
    <t>Pintura tinta acrílica fosca</t>
  </si>
  <si>
    <t>Textura projetada</t>
  </si>
  <si>
    <t>Decorativa - marmorato/cimento</t>
  </si>
  <si>
    <t>Massa corrida grossa</t>
  </si>
  <si>
    <t>Massa corrida fina</t>
  </si>
  <si>
    <t>Argamassa</t>
  </si>
  <si>
    <t>QUANTIDADE</t>
  </si>
  <si>
    <t>VALOR TOTAL</t>
  </si>
  <si>
    <t>Pintura tinta acrílica acetinada/semi</t>
  </si>
  <si>
    <t>PREÇO UNIT.</t>
  </si>
  <si>
    <t>Decorativa - linho/camurça</t>
  </si>
  <si>
    <t>Porta repintura - madeira</t>
  </si>
  <si>
    <t>Porta rústica - madeira</t>
  </si>
  <si>
    <t>PINTURA INTERNA</t>
  </si>
  <si>
    <t>MATERIAL</t>
  </si>
  <si>
    <t>Esmalte sintético m2</t>
  </si>
  <si>
    <t>PINTURA EXTERNA</t>
  </si>
  <si>
    <t>Massa ACRÍLICA grossa</t>
  </si>
  <si>
    <t>Massa ACRÍLICA fina</t>
  </si>
  <si>
    <t>Grades com pincel</t>
  </si>
  <si>
    <t>Grades com pistola</t>
  </si>
  <si>
    <t>Textura - grafiato</t>
  </si>
  <si>
    <t>Textura lisa - rolo</t>
  </si>
  <si>
    <t>PINTURA PISO</t>
  </si>
  <si>
    <t>Camada de cimento</t>
  </si>
  <si>
    <t>Pintura acrílica piso</t>
  </si>
  <si>
    <t>Numeração de vaga - Epóxi</t>
  </si>
  <si>
    <t>Numeração de vaga - Esmalte</t>
  </si>
  <si>
    <t>Vaga - Esmalte sintético</t>
  </si>
  <si>
    <t>Metro linear - Esmalte</t>
  </si>
  <si>
    <t>Metro linear - Epóxi</t>
  </si>
  <si>
    <t>Demarcação com tinta relevo - m.l.</t>
  </si>
  <si>
    <t>PINTURA FACHADA</t>
  </si>
  <si>
    <t>Lavagem</t>
  </si>
  <si>
    <t>SERVIÇO</t>
  </si>
  <si>
    <t>CUSTOS EXTRAS</t>
  </si>
  <si>
    <t>MAT+SERV.</t>
  </si>
  <si>
    <t>PRAZO</t>
  </si>
  <si>
    <t>MINUTOS</t>
  </si>
  <si>
    <t>CALCULO</t>
  </si>
  <si>
    <t>DIAS</t>
  </si>
  <si>
    <t>VALOR</t>
  </si>
  <si>
    <t>VALOR TOTAL DO SERVIÇO</t>
  </si>
  <si>
    <t>ALUGUEL DE EPI's</t>
  </si>
  <si>
    <t>CUSTOS TOTAIS C/MAT. -5% DESCONTO</t>
  </si>
  <si>
    <t>CUSTOS TOTAIS S/MAT. -5% DESCONTO</t>
  </si>
  <si>
    <t>CUSTO TOTAL DO MATERIAL</t>
  </si>
  <si>
    <t>VALOR TOTAL SER. + MAT. + EPI + EXTRA</t>
  </si>
  <si>
    <t>A</t>
  </si>
  <si>
    <t>Selador</t>
  </si>
  <si>
    <t>SERV.+ MAT.</t>
  </si>
  <si>
    <t>METRAGEM</t>
  </si>
  <si>
    <t>DETALHAMENTO</t>
  </si>
  <si>
    <t>BASE MINUTOS</t>
  </si>
  <si>
    <t>DESCONTO Á VISTA</t>
  </si>
  <si>
    <t>PRAZO ESTIMADO EM DIAS TRABALHADOS</t>
  </si>
  <si>
    <t>DESCONTO Á VISTA ( 5% )</t>
  </si>
  <si>
    <t>CÁLCULO BASE PARA 1 DIÁRIA DO PINTOR</t>
  </si>
  <si>
    <t>Massa acrílica</t>
  </si>
  <si>
    <t>Pintura epóxi</t>
  </si>
  <si>
    <t>Cimento queimado</t>
  </si>
  <si>
    <t>Vaga - Epóxi</t>
  </si>
  <si>
    <t>Esmalte sintético</t>
  </si>
  <si>
    <t>PLANILHA PARA CÁLCULO DE ORÇAMENTOS DE PINTURA</t>
  </si>
  <si>
    <t>COM NOTA + 6%</t>
  </si>
  <si>
    <t>SEM NOTA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</si>
</sst>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3"/>
      <color rgb="FFFFC000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3"/>
      <color theme="2" tint="-0.499984740745262"/>
      <name val="Calibri"/>
      <family val="2"/>
      <scheme val="minor"/>
    </font>
    <font>
      <b/>
      <sz val="28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9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15" borderId="5" xfId="0" applyFont="1" applyFill="1" applyBorder="1" applyAlignment="1">
      <alignment horizontal="left" vertical="center"/>
    </xf>
    <xf numFmtId="0" fontId="11" fillId="15" borderId="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15" borderId="7" xfId="0" applyFont="1" applyFill="1" applyBorder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 vertical="center"/>
    </xf>
    <xf numFmtId="0" fontId="22" fillId="12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5" fillId="14" borderId="9" xfId="0" applyFont="1" applyFill="1" applyBorder="1" applyAlignment="1">
      <alignment horizontal="center" vertical="center"/>
    </xf>
    <xf numFmtId="0" fontId="25" fillId="14" borderId="3" xfId="0" applyFont="1" applyFill="1" applyBorder="1" applyAlignment="1">
      <alignment horizontal="center" vertical="center"/>
    </xf>
    <xf numFmtId="0" fontId="26" fillId="14" borderId="9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horizontal="center" vertical="center"/>
    </xf>
    <xf numFmtId="0" fontId="10" fillId="16" borderId="9" xfId="0" applyFont="1" applyFill="1" applyBorder="1" applyAlignment="1">
      <alignment horizontal="left" vertical="center" wrapText="1"/>
    </xf>
    <xf numFmtId="164" fontId="21" fillId="16" borderId="9" xfId="0" applyNumberFormat="1" applyFont="1" applyFill="1" applyBorder="1" applyAlignment="1">
      <alignment horizontal="left" vertical="center" wrapText="1"/>
    </xf>
    <xf numFmtId="165" fontId="19" fillId="13" borderId="15" xfId="0" applyNumberFormat="1" applyFont="1" applyFill="1" applyBorder="1" applyAlignment="1">
      <alignment horizontal="center" vertical="center"/>
    </xf>
    <xf numFmtId="165" fontId="19" fillId="13" borderId="20" xfId="0" applyNumberFormat="1" applyFont="1" applyFill="1" applyBorder="1" applyAlignment="1">
      <alignment horizontal="center" vertical="center"/>
    </xf>
    <xf numFmtId="165" fontId="19" fillId="14" borderId="15" xfId="0" applyNumberFormat="1" applyFont="1" applyFill="1" applyBorder="1" applyAlignment="1">
      <alignment horizontal="center" vertical="center"/>
    </xf>
    <xf numFmtId="165" fontId="19" fillId="14" borderId="2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14" borderId="0" xfId="0" applyFont="1" applyFill="1" applyAlignment="1">
      <alignment horizontal="left" vertical="center"/>
    </xf>
    <xf numFmtId="0" fontId="18" fillId="14" borderId="1" xfId="0" applyFont="1" applyFill="1" applyBorder="1" applyAlignment="1">
      <alignment horizontal="left" vertical="center"/>
    </xf>
    <xf numFmtId="0" fontId="18" fillId="14" borderId="2" xfId="0" applyFont="1" applyFill="1" applyBorder="1" applyAlignment="1">
      <alignment horizontal="left" vertical="center"/>
    </xf>
    <xf numFmtId="165" fontId="19" fillId="14" borderId="16" xfId="0" applyNumberFormat="1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left" vertical="center"/>
    </xf>
    <xf numFmtId="165" fontId="19" fillId="14" borderId="19" xfId="0" applyNumberFormat="1" applyFont="1" applyFill="1" applyBorder="1" applyAlignment="1">
      <alignment horizontal="center" vertical="center"/>
    </xf>
    <xf numFmtId="0" fontId="18" fillId="14" borderId="21" xfId="0" applyFont="1" applyFill="1" applyBorder="1" applyAlignment="1">
      <alignment horizontal="left" vertical="center"/>
    </xf>
    <xf numFmtId="0" fontId="18" fillId="14" borderId="20" xfId="0" applyFont="1" applyFill="1" applyBorder="1" applyAlignment="1">
      <alignment horizontal="left" vertical="center"/>
    </xf>
    <xf numFmtId="0" fontId="18" fillId="14" borderId="19" xfId="0" applyFont="1" applyFill="1" applyBorder="1" applyAlignment="1">
      <alignment horizontal="left" vertical="center"/>
    </xf>
    <xf numFmtId="0" fontId="10" fillId="18" borderId="9" xfId="0" applyFont="1" applyFill="1" applyBorder="1" applyAlignment="1">
      <alignment horizontal="left" vertical="center" wrapText="1"/>
    </xf>
    <xf numFmtId="164" fontId="21" fillId="18" borderId="9" xfId="0" applyNumberFormat="1" applyFont="1" applyFill="1" applyBorder="1" applyAlignment="1">
      <alignment horizontal="left" vertical="center" wrapText="1"/>
    </xf>
    <xf numFmtId="164" fontId="21" fillId="18" borderId="5" xfId="0" applyNumberFormat="1" applyFont="1" applyFill="1" applyBorder="1" applyAlignment="1">
      <alignment horizontal="left" vertical="center"/>
    </xf>
    <xf numFmtId="164" fontId="21" fillId="18" borderId="6" xfId="0" applyNumberFormat="1" applyFont="1" applyFill="1" applyBorder="1" applyAlignment="1">
      <alignment horizontal="left" vertical="center"/>
    </xf>
    <xf numFmtId="164" fontId="21" fillId="18" borderId="3" xfId="0" applyNumberFormat="1" applyFont="1" applyFill="1" applyBorder="1" applyAlignment="1">
      <alignment horizontal="left" vertical="center"/>
    </xf>
    <xf numFmtId="164" fontId="21" fillId="18" borderId="9" xfId="0" applyNumberFormat="1" applyFont="1" applyFill="1" applyBorder="1" applyAlignment="1">
      <alignment horizontal="left" vertical="center"/>
    </xf>
    <xf numFmtId="164" fontId="21" fillId="16" borderId="5" xfId="0" applyNumberFormat="1" applyFont="1" applyFill="1" applyBorder="1" applyAlignment="1">
      <alignment horizontal="left" vertical="center"/>
    </xf>
    <xf numFmtId="164" fontId="21" fillId="16" borderId="6" xfId="0" applyNumberFormat="1" applyFont="1" applyFill="1" applyBorder="1" applyAlignment="1">
      <alignment horizontal="left" vertical="center"/>
    </xf>
    <xf numFmtId="164" fontId="21" fillId="16" borderId="7" xfId="0" applyNumberFormat="1" applyFont="1" applyFill="1" applyBorder="1" applyAlignment="1">
      <alignment horizontal="left" vertical="center"/>
    </xf>
    <xf numFmtId="164" fontId="21" fillId="16" borderId="3" xfId="0" applyNumberFormat="1" applyFont="1" applyFill="1" applyBorder="1" applyAlignment="1">
      <alignment horizontal="left" vertical="center"/>
    </xf>
    <xf numFmtId="164" fontId="21" fillId="16" borderId="9" xfId="0" applyNumberFormat="1" applyFont="1" applyFill="1" applyBorder="1" applyAlignment="1">
      <alignment horizontal="left" vertical="center"/>
    </xf>
    <xf numFmtId="0" fontId="31" fillId="14" borderId="22" xfId="0" applyFont="1" applyFill="1" applyBorder="1" applyAlignment="1">
      <alignment horizontal="left" vertical="center"/>
    </xf>
    <xf numFmtId="0" fontId="32" fillId="14" borderId="22" xfId="0" applyFont="1" applyFill="1" applyBorder="1" applyAlignment="1">
      <alignment horizontal="left" vertical="center"/>
    </xf>
    <xf numFmtId="0" fontId="32" fillId="14" borderId="22" xfId="0" applyNumberFormat="1" applyFont="1" applyFill="1" applyBorder="1" applyAlignment="1">
      <alignment horizontal="left" vertical="center"/>
    </xf>
    <xf numFmtId="0" fontId="32" fillId="14" borderId="23" xfId="0" applyFont="1" applyFill="1" applyBorder="1" applyAlignment="1">
      <alignment horizontal="left" vertical="center"/>
    </xf>
    <xf numFmtId="0" fontId="32" fillId="14" borderId="23" xfId="0" applyNumberFormat="1" applyFont="1" applyFill="1" applyBorder="1" applyAlignment="1">
      <alignment horizontal="left" vertical="center"/>
    </xf>
    <xf numFmtId="164" fontId="32" fillId="14" borderId="23" xfId="0" applyNumberFormat="1" applyFont="1" applyFill="1" applyBorder="1" applyAlignment="1">
      <alignment horizontal="left" vertical="center"/>
    </xf>
    <xf numFmtId="1" fontId="32" fillId="14" borderId="23" xfId="0" applyNumberFormat="1" applyFont="1" applyFill="1" applyBorder="1" applyAlignment="1">
      <alignment horizontal="left" vertical="center"/>
    </xf>
    <xf numFmtId="0" fontId="21" fillId="19" borderId="5" xfId="0" applyFont="1" applyFill="1" applyBorder="1" applyAlignment="1">
      <alignment horizontal="left" vertical="center"/>
    </xf>
    <xf numFmtId="0" fontId="21" fillId="19" borderId="6" xfId="0" applyFont="1" applyFill="1" applyBorder="1" applyAlignment="1">
      <alignment horizontal="left" vertical="center"/>
    </xf>
    <xf numFmtId="0" fontId="21" fillId="19" borderId="7" xfId="0" applyFont="1" applyFill="1" applyBorder="1" applyAlignment="1">
      <alignment horizontal="left" vertical="center"/>
    </xf>
    <xf numFmtId="164" fontId="34" fillId="2" borderId="5" xfId="0" applyNumberFormat="1" applyFont="1" applyFill="1" applyBorder="1" applyAlignment="1">
      <alignment horizontal="left" vertical="center"/>
    </xf>
    <xf numFmtId="164" fontId="34" fillId="2" borderId="6" xfId="0" applyNumberFormat="1" applyFont="1" applyFill="1" applyBorder="1" applyAlignment="1">
      <alignment horizontal="left" vertical="center"/>
    </xf>
    <xf numFmtId="164" fontId="34" fillId="2" borderId="7" xfId="0" applyNumberFormat="1" applyFont="1" applyFill="1" applyBorder="1" applyAlignment="1">
      <alignment horizontal="left" vertical="center"/>
    </xf>
    <xf numFmtId="164" fontId="34" fillId="2" borderId="5" xfId="0" applyNumberFormat="1" applyFont="1" applyFill="1" applyBorder="1" applyAlignment="1">
      <alignment horizontal="center" vertical="center"/>
    </xf>
    <xf numFmtId="164" fontId="34" fillId="2" borderId="6" xfId="0" applyNumberFormat="1" applyFont="1" applyFill="1" applyBorder="1" applyAlignment="1">
      <alignment horizontal="center" vertical="center"/>
    </xf>
    <xf numFmtId="164" fontId="34" fillId="2" borderId="7" xfId="0" applyNumberFormat="1" applyFont="1" applyFill="1" applyBorder="1" applyAlignment="1">
      <alignment horizontal="center" vertical="center"/>
    </xf>
    <xf numFmtId="165" fontId="34" fillId="2" borderId="5" xfId="0" applyNumberFormat="1" applyFont="1" applyFill="1" applyBorder="1" applyAlignment="1">
      <alignment horizontal="center" vertical="center"/>
    </xf>
    <xf numFmtId="165" fontId="34" fillId="2" borderId="6" xfId="0" applyNumberFormat="1" applyFont="1" applyFill="1" applyBorder="1" applyAlignment="1">
      <alignment horizontal="center" vertical="center"/>
    </xf>
    <xf numFmtId="165" fontId="34" fillId="2" borderId="7" xfId="0" applyNumberFormat="1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left" vertical="center"/>
    </xf>
    <xf numFmtId="0" fontId="21" fillId="6" borderId="6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1" fillId="11" borderId="5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1" fillId="11" borderId="7" xfId="0" applyFont="1" applyFill="1" applyBorder="1" applyAlignment="1">
      <alignment horizontal="left" vertical="center"/>
    </xf>
    <xf numFmtId="0" fontId="21" fillId="7" borderId="5" xfId="0" applyFont="1" applyFill="1" applyBorder="1" applyAlignment="1">
      <alignment horizontal="left" vertical="center"/>
    </xf>
    <xf numFmtId="0" fontId="21" fillId="7" borderId="6" xfId="0" applyFont="1" applyFill="1" applyBorder="1" applyAlignment="1">
      <alignment horizontal="left" vertical="center"/>
    </xf>
    <xf numFmtId="0" fontId="21" fillId="7" borderId="7" xfId="0" applyFont="1" applyFill="1" applyBorder="1" applyAlignment="1">
      <alignment horizontal="left" vertical="center"/>
    </xf>
    <xf numFmtId="164" fontId="35" fillId="3" borderId="5" xfId="0" applyNumberFormat="1" applyFont="1" applyFill="1" applyBorder="1" applyAlignment="1">
      <alignment horizontal="left" vertical="center"/>
    </xf>
    <xf numFmtId="164" fontId="35" fillId="3" borderId="6" xfId="0" applyNumberFormat="1" applyFont="1" applyFill="1" applyBorder="1" applyAlignment="1">
      <alignment horizontal="left" vertical="center"/>
    </xf>
    <xf numFmtId="164" fontId="35" fillId="3" borderId="7" xfId="0" applyNumberFormat="1" applyFont="1" applyFill="1" applyBorder="1" applyAlignment="1">
      <alignment horizontal="left" vertical="center"/>
    </xf>
    <xf numFmtId="164" fontId="35" fillId="3" borderId="5" xfId="0" applyNumberFormat="1" applyFont="1" applyFill="1" applyBorder="1" applyAlignment="1">
      <alignment horizontal="center" vertical="center"/>
    </xf>
    <xf numFmtId="164" fontId="35" fillId="3" borderId="6" xfId="0" applyNumberFormat="1" applyFont="1" applyFill="1" applyBorder="1" applyAlignment="1">
      <alignment horizontal="center" vertical="center"/>
    </xf>
    <xf numFmtId="164" fontId="35" fillId="3" borderId="7" xfId="0" applyNumberFormat="1" applyFont="1" applyFill="1" applyBorder="1" applyAlignment="1">
      <alignment horizontal="center" vertical="center"/>
    </xf>
    <xf numFmtId="165" fontId="35" fillId="3" borderId="5" xfId="0" applyNumberFormat="1" applyFont="1" applyFill="1" applyBorder="1" applyAlignment="1">
      <alignment horizontal="center" vertical="center"/>
    </xf>
    <xf numFmtId="165" fontId="35" fillId="3" borderId="6" xfId="0" applyNumberFormat="1" applyFont="1" applyFill="1" applyBorder="1" applyAlignment="1">
      <alignment horizontal="center" vertical="center"/>
    </xf>
    <xf numFmtId="165" fontId="35" fillId="3" borderId="7" xfId="0" applyNumberFormat="1" applyFont="1" applyFill="1" applyBorder="1" applyAlignment="1">
      <alignment horizontal="center" vertical="center"/>
    </xf>
    <xf numFmtId="164" fontId="0" fillId="12" borderId="5" xfId="0" applyNumberFormat="1" applyFill="1" applyBorder="1" applyAlignment="1">
      <alignment horizontal="left" vertical="center"/>
    </xf>
    <xf numFmtId="164" fontId="0" fillId="12" borderId="6" xfId="0" applyNumberFormat="1" applyFill="1" applyBorder="1" applyAlignment="1">
      <alignment horizontal="left" vertical="center"/>
    </xf>
    <xf numFmtId="164" fontId="0" fillId="12" borderId="7" xfId="0" applyNumberFormat="1" applyFill="1" applyBorder="1" applyAlignment="1">
      <alignment horizontal="left" vertical="center"/>
    </xf>
    <xf numFmtId="164" fontId="0" fillId="12" borderId="5" xfId="0" applyNumberFormat="1" applyFill="1" applyBorder="1" applyAlignment="1">
      <alignment horizontal="center" vertical="center"/>
    </xf>
    <xf numFmtId="164" fontId="0" fillId="12" borderId="6" xfId="0" applyNumberFormat="1" applyFill="1" applyBorder="1" applyAlignment="1">
      <alignment horizontal="center" vertical="center"/>
    </xf>
    <xf numFmtId="164" fontId="0" fillId="12" borderId="7" xfId="0" applyNumberFormat="1" applyFill="1" applyBorder="1" applyAlignment="1">
      <alignment horizontal="center" vertical="center"/>
    </xf>
    <xf numFmtId="165" fontId="0" fillId="12" borderId="5" xfId="0" applyNumberFormat="1" applyFill="1" applyBorder="1" applyAlignment="1">
      <alignment horizontal="center" vertical="center"/>
    </xf>
    <xf numFmtId="165" fontId="0" fillId="12" borderId="6" xfId="0" applyNumberFormat="1" applyFill="1" applyBorder="1" applyAlignment="1">
      <alignment horizontal="center" vertical="center"/>
    </xf>
    <xf numFmtId="165" fontId="0" fillId="12" borderId="7" xfId="0" applyNumberFormat="1" applyFill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64" fontId="36" fillId="0" borderId="0" xfId="0" applyNumberFormat="1" applyFont="1" applyBorder="1" applyAlignment="1">
      <alignment horizontal="left" vertical="center"/>
    </xf>
    <xf numFmtId="164" fontId="36" fillId="0" borderId="0" xfId="0" applyNumberFormat="1" applyFont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64" fontId="37" fillId="0" borderId="0" xfId="0" applyNumberFormat="1" applyFont="1" applyBorder="1" applyAlignment="1">
      <alignment horizontal="left" vertical="center"/>
    </xf>
    <xf numFmtId="164" fontId="37" fillId="0" borderId="0" xfId="0" applyNumberFormat="1" applyFont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164" fontId="38" fillId="0" borderId="0" xfId="0" applyNumberFormat="1" applyFont="1" applyBorder="1" applyAlignment="1">
      <alignment horizontal="left" vertical="center"/>
    </xf>
    <xf numFmtId="164" fontId="38" fillId="0" borderId="0" xfId="0" applyNumberFormat="1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left" vertical="center"/>
    </xf>
    <xf numFmtId="164" fontId="17" fillId="4" borderId="5" xfId="0" applyNumberFormat="1" applyFont="1" applyFill="1" applyBorder="1" applyAlignment="1">
      <alignment horizontal="left" vertical="center"/>
    </xf>
    <xf numFmtId="164" fontId="17" fillId="4" borderId="6" xfId="0" applyNumberFormat="1" applyFont="1" applyFill="1" applyBorder="1" applyAlignment="1">
      <alignment horizontal="left" vertical="center"/>
    </xf>
    <xf numFmtId="164" fontId="17" fillId="4" borderId="7" xfId="0" applyNumberFormat="1" applyFont="1" applyFill="1" applyBorder="1" applyAlignment="1">
      <alignment horizontal="left" vertical="center"/>
    </xf>
    <xf numFmtId="164" fontId="17" fillId="4" borderId="5" xfId="0" applyNumberFormat="1" applyFont="1" applyFill="1" applyBorder="1" applyAlignment="1">
      <alignment horizontal="center" vertical="center"/>
    </xf>
    <xf numFmtId="164" fontId="17" fillId="4" borderId="6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center" vertical="center"/>
    </xf>
    <xf numFmtId="165" fontId="17" fillId="4" borderId="5" xfId="0" applyNumberFormat="1" applyFont="1" applyFill="1" applyBorder="1" applyAlignment="1">
      <alignment horizontal="center" vertical="center"/>
    </xf>
    <xf numFmtId="165" fontId="17" fillId="4" borderId="6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0" xfId="0" applyNumberFormat="1" applyFont="1" applyBorder="1" applyAlignment="1">
      <alignment horizontal="left" vertical="center"/>
    </xf>
    <xf numFmtId="164" fontId="33" fillId="0" borderId="0" xfId="0" applyNumberFormat="1" applyFont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left" vertical="center"/>
    </xf>
    <xf numFmtId="0" fontId="9" fillId="20" borderId="0" xfId="0" applyFont="1" applyFill="1" applyAlignment="1">
      <alignment horizontal="right" vertical="center"/>
    </xf>
    <xf numFmtId="0" fontId="0" fillId="20" borderId="0" xfId="0" applyFill="1" applyAlignment="1">
      <alignment horizontal="left" vertical="center"/>
    </xf>
    <xf numFmtId="0" fontId="2" fillId="20" borderId="0" xfId="0" applyFont="1" applyFill="1" applyAlignment="1">
      <alignment horizontal="left" vertical="center"/>
    </xf>
    <xf numFmtId="0" fontId="0" fillId="20" borderId="0" xfId="0" applyFill="1"/>
    <xf numFmtId="0" fontId="0" fillId="20" borderId="0" xfId="0" applyFill="1" applyBorder="1" applyAlignment="1">
      <alignment horizontal="left" vertical="center"/>
    </xf>
    <xf numFmtId="0" fontId="0" fillId="20" borderId="0" xfId="0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left" vertical="center"/>
    </xf>
    <xf numFmtId="0" fontId="30" fillId="21" borderId="5" xfId="0" applyFont="1" applyFill="1" applyBorder="1" applyAlignment="1">
      <alignment horizontal="center" vertical="center"/>
    </xf>
    <xf numFmtId="0" fontId="30" fillId="21" borderId="6" xfId="0" applyFont="1" applyFill="1" applyBorder="1" applyAlignment="1">
      <alignment horizontal="center" vertical="center"/>
    </xf>
    <xf numFmtId="0" fontId="30" fillId="21" borderId="7" xfId="0" applyFont="1" applyFill="1" applyBorder="1" applyAlignment="1">
      <alignment horizontal="center" vertical="center"/>
    </xf>
    <xf numFmtId="164" fontId="30" fillId="21" borderId="6" xfId="0" applyNumberFormat="1" applyFont="1" applyFill="1" applyBorder="1" applyAlignment="1">
      <alignment horizontal="center" vertical="center"/>
    </xf>
    <xf numFmtId="164" fontId="30" fillId="21" borderId="7" xfId="0" applyNumberFormat="1" applyFont="1" applyFill="1" applyBorder="1" applyAlignment="1">
      <alignment horizontal="center" vertical="center"/>
    </xf>
    <xf numFmtId="2" fontId="40" fillId="14" borderId="0" xfId="0" applyNumberFormat="1" applyFont="1" applyFill="1" applyAlignment="1">
      <alignment horizontal="left" vertical="center"/>
    </xf>
    <xf numFmtId="0" fontId="40" fillId="14" borderId="0" xfId="0" applyNumberFormat="1" applyFont="1" applyFill="1" applyAlignment="1">
      <alignment horizontal="left" vertical="center"/>
    </xf>
    <xf numFmtId="0" fontId="39" fillId="16" borderId="3" xfId="0" applyFont="1" applyFill="1" applyBorder="1" applyAlignment="1">
      <alignment horizontal="left" vertical="center" wrapText="1"/>
    </xf>
    <xf numFmtId="0" fontId="43" fillId="16" borderId="4" xfId="0" applyFont="1" applyFill="1" applyBorder="1" applyAlignment="1">
      <alignment horizontal="left" vertical="center" wrapText="1"/>
    </xf>
    <xf numFmtId="0" fontId="39" fillId="18" borderId="3" xfId="0" applyFont="1" applyFill="1" applyBorder="1" applyAlignment="1">
      <alignment horizontal="left" vertical="center" wrapText="1"/>
    </xf>
    <xf numFmtId="0" fontId="39" fillId="18" borderId="8" xfId="0" applyFont="1" applyFill="1" applyBorder="1" applyAlignment="1">
      <alignment horizontal="left" vertical="center" wrapText="1"/>
    </xf>
    <xf numFmtId="1" fontId="29" fillId="17" borderId="15" xfId="0" applyNumberFormat="1" applyFont="1" applyFill="1" applyBorder="1" applyAlignment="1">
      <alignment horizontal="center" vertical="center" wrapText="1"/>
    </xf>
    <xf numFmtId="1" fontId="29" fillId="17" borderId="20" xfId="0" applyNumberFormat="1" applyFont="1" applyFill="1" applyBorder="1" applyAlignment="1">
      <alignment horizontal="center" vertical="center" wrapText="1"/>
    </xf>
    <xf numFmtId="165" fontId="9" fillId="14" borderId="15" xfId="0" applyNumberFormat="1" applyFont="1" applyFill="1" applyBorder="1" applyAlignment="1">
      <alignment horizontal="left" vertical="center" wrapText="1"/>
    </xf>
    <xf numFmtId="165" fontId="9" fillId="14" borderId="20" xfId="0" applyNumberFormat="1" applyFont="1" applyFill="1" applyBorder="1" applyAlignment="1">
      <alignment horizontal="left" vertical="center" wrapText="1"/>
    </xf>
    <xf numFmtId="1" fontId="28" fillId="17" borderId="15" xfId="0" applyNumberFormat="1" applyFont="1" applyFill="1" applyBorder="1" applyAlignment="1">
      <alignment horizontal="center" vertical="center" wrapText="1"/>
    </xf>
    <xf numFmtId="1" fontId="28" fillId="17" borderId="20" xfId="0" applyNumberFormat="1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165" fontId="24" fillId="17" borderId="2" xfId="0" applyNumberFormat="1" applyFont="1" applyFill="1" applyBorder="1" applyAlignment="1">
      <alignment horizontal="center" vertical="center" wrapText="1"/>
    </xf>
    <xf numFmtId="165" fontId="24" fillId="17" borderId="21" xfId="0" applyNumberFormat="1" applyFont="1" applyFill="1" applyBorder="1" applyAlignment="1">
      <alignment horizontal="center" vertical="center" wrapText="1"/>
    </xf>
    <xf numFmtId="0" fontId="41" fillId="13" borderId="0" xfId="0" applyFont="1" applyFill="1" applyAlignment="1">
      <alignment horizontal="center" vertical="center" wrapText="1"/>
    </xf>
    <xf numFmtId="0" fontId="42" fillId="13" borderId="0" xfId="0" applyFont="1" applyFill="1" applyAlignment="1">
      <alignment horizontal="center" vertical="center" wrapText="1"/>
    </xf>
    <xf numFmtId="0" fontId="27" fillId="19" borderId="3" xfId="0" applyFont="1" applyFill="1" applyBorder="1" applyAlignment="1">
      <alignment horizontal="left" vertical="center" wrapText="1"/>
    </xf>
    <xf numFmtId="0" fontId="27" fillId="19" borderId="8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left" vertical="center" wrapText="1"/>
    </xf>
    <xf numFmtId="0" fontId="27" fillId="6" borderId="8" xfId="0" applyFont="1" applyFill="1" applyBorder="1" applyAlignment="1">
      <alignment horizontal="left" vertical="center" wrapText="1"/>
    </xf>
    <xf numFmtId="0" fontId="27" fillId="11" borderId="3" xfId="0" applyFont="1" applyFill="1" applyBorder="1" applyAlignment="1">
      <alignment horizontal="left" vertical="center" wrapText="1"/>
    </xf>
    <xf numFmtId="0" fontId="27" fillId="11" borderId="8" xfId="0" applyFont="1" applyFill="1" applyBorder="1" applyAlignment="1">
      <alignment horizontal="left" vertical="center" wrapText="1"/>
    </xf>
    <xf numFmtId="0" fontId="27" fillId="7" borderId="3" xfId="0" applyFont="1" applyFill="1" applyBorder="1" applyAlignment="1">
      <alignment horizontal="left" vertical="center" wrapText="1"/>
    </xf>
    <xf numFmtId="0" fontId="27" fillId="7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9CD9"/>
      <color rgb="FF2DA4DF"/>
      <color rgb="FF42ADE2"/>
      <color rgb="FF4FB4E7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"/>
  <sheetViews>
    <sheetView tabSelected="1" workbookViewId="0">
      <selection activeCell="I82" sqref="I82"/>
    </sheetView>
  </sheetViews>
  <sheetFormatPr defaultColWidth="28.7109375" defaultRowHeight="21.75" customHeight="1" x14ac:dyDescent="0.25"/>
  <cols>
    <col min="1" max="1" width="3.42578125" style="14" customWidth="1"/>
    <col min="2" max="2" width="40.7109375" style="2" customWidth="1"/>
    <col min="3" max="3" width="1.5703125" customWidth="1"/>
    <col min="4" max="4" width="19.85546875" style="1" customWidth="1"/>
    <col min="5" max="5" width="1.5703125" style="66" customWidth="1"/>
    <col min="6" max="6" width="19.7109375" style="1" customWidth="1"/>
    <col min="7" max="7" width="1.5703125" style="5" customWidth="1"/>
    <col min="8" max="8" width="13.85546875" style="1" hidden="1" customWidth="1"/>
    <col min="9" max="9" width="14.28515625" style="1" customWidth="1"/>
    <col min="10" max="10" width="1.5703125" style="1" customWidth="1"/>
    <col min="11" max="11" width="14.28515625" style="23" customWidth="1"/>
    <col min="12" max="12" width="1.5703125" style="1" customWidth="1"/>
    <col min="13" max="13" width="14.28515625" style="12" customWidth="1"/>
    <col min="14" max="14" width="1.5703125" style="1" customWidth="1"/>
    <col min="15" max="17" width="16.28515625" style="1" customWidth="1"/>
    <col min="18" max="19" width="16.28515625" style="8" customWidth="1"/>
    <col min="20" max="24" width="13.28515625" style="1" hidden="1" customWidth="1"/>
    <col min="25" max="26" width="13.28515625" style="1" customWidth="1"/>
    <col min="27" max="27" width="1.140625" style="1" customWidth="1"/>
    <col min="28" max="28" width="13.5703125" style="1" customWidth="1"/>
    <col min="29" max="29" width="1.140625" style="1" customWidth="1"/>
    <col min="30" max="30" width="8.85546875" style="1" customWidth="1"/>
    <col min="31" max="31" width="28.7109375" style="1" customWidth="1"/>
    <col min="32" max="16384" width="28.7109375" style="1"/>
  </cols>
  <sheetData>
    <row r="1" spans="1:25" ht="33" customHeight="1" x14ac:dyDescent="0.25">
      <c r="A1" s="198"/>
      <c r="B1" s="200"/>
      <c r="C1" s="201"/>
      <c r="D1" s="199"/>
      <c r="E1" s="202"/>
      <c r="F1" s="199"/>
      <c r="G1" s="202"/>
      <c r="H1" s="199"/>
      <c r="I1" s="199"/>
      <c r="J1" s="199"/>
      <c r="K1" s="203"/>
      <c r="L1" s="199"/>
      <c r="M1" s="204"/>
      <c r="N1" s="199"/>
      <c r="O1" s="199"/>
      <c r="P1" s="199"/>
      <c r="Q1" s="199"/>
      <c r="R1" s="205"/>
      <c r="S1" s="205"/>
      <c r="T1" s="199"/>
      <c r="U1" s="199"/>
      <c r="V1" s="199"/>
      <c r="W1" s="199"/>
      <c r="X1" s="199"/>
      <c r="Y1" s="199"/>
    </row>
    <row r="2" spans="1:25" ht="45" customHeight="1" x14ac:dyDescent="0.25">
      <c r="A2" s="198"/>
      <c r="B2" s="200"/>
      <c r="C2" s="201"/>
      <c r="D2" s="228" t="s">
        <v>64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199"/>
      <c r="U2" s="199"/>
      <c r="V2" s="199"/>
      <c r="W2" s="199"/>
      <c r="X2" s="199"/>
      <c r="Y2" s="199"/>
    </row>
    <row r="3" spans="1:25" ht="17.25" customHeight="1" thickBot="1" x14ac:dyDescent="0.3">
      <c r="A3" s="198"/>
      <c r="B3" s="200"/>
      <c r="C3" s="201"/>
      <c r="D3" s="199"/>
      <c r="E3" s="202"/>
      <c r="F3" s="199"/>
      <c r="G3" s="202"/>
      <c r="H3" s="199"/>
      <c r="I3" s="199"/>
      <c r="J3" s="199"/>
      <c r="K3" s="203"/>
      <c r="L3" s="199"/>
      <c r="M3" s="204"/>
      <c r="N3" s="199"/>
      <c r="O3" s="199"/>
      <c r="P3" s="199"/>
      <c r="Q3" s="199"/>
      <c r="R3" s="205"/>
      <c r="S3" s="205"/>
      <c r="T3" s="199"/>
      <c r="U3" s="199"/>
      <c r="V3" s="199"/>
      <c r="W3" s="199"/>
      <c r="X3" s="199"/>
      <c r="Y3" s="199"/>
    </row>
    <row r="4" spans="1:25" ht="21.75" customHeight="1" thickBot="1" x14ac:dyDescent="0.3">
      <c r="B4" s="230" t="s">
        <v>14</v>
      </c>
      <c r="D4" s="80" t="s">
        <v>52</v>
      </c>
      <c r="E4" s="67"/>
      <c r="F4" s="73" t="s">
        <v>51</v>
      </c>
      <c r="G4" s="27"/>
      <c r="H4" s="28"/>
      <c r="I4" s="29" t="s">
        <v>35</v>
      </c>
      <c r="J4" s="28"/>
      <c r="K4" s="29" t="s">
        <v>15</v>
      </c>
      <c r="L4" s="28"/>
      <c r="M4" s="34" t="s">
        <v>38</v>
      </c>
      <c r="O4" s="111" t="s">
        <v>53</v>
      </c>
      <c r="P4" s="112"/>
      <c r="Q4" s="112"/>
      <c r="R4" s="113"/>
      <c r="S4" s="113"/>
    </row>
    <row r="5" spans="1:25" s="2" customFormat="1" ht="21.75" customHeight="1" thickBot="1" x14ac:dyDescent="0.3">
      <c r="A5" s="14"/>
      <c r="B5" s="231"/>
      <c r="D5" s="81" t="s">
        <v>7</v>
      </c>
      <c r="E5" s="59"/>
      <c r="F5" s="72" t="s">
        <v>8</v>
      </c>
      <c r="G5" s="39"/>
      <c r="H5" s="42" t="s">
        <v>7</v>
      </c>
      <c r="I5" s="22" t="s">
        <v>8</v>
      </c>
      <c r="J5" s="43"/>
      <c r="K5" s="22" t="s">
        <v>8</v>
      </c>
      <c r="L5" s="43"/>
      <c r="M5" s="22" t="s">
        <v>41</v>
      </c>
      <c r="O5" s="114" t="s">
        <v>10</v>
      </c>
      <c r="P5" s="114" t="s">
        <v>15</v>
      </c>
      <c r="Q5" s="114" t="s">
        <v>37</v>
      </c>
      <c r="R5" s="115" t="s">
        <v>54</v>
      </c>
      <c r="S5" s="115" t="s">
        <v>40</v>
      </c>
    </row>
    <row r="6" spans="1:25" ht="21.75" customHeight="1" x14ac:dyDescent="0.25">
      <c r="B6" s="118" t="s">
        <v>4</v>
      </c>
      <c r="D6" s="206"/>
      <c r="E6" s="60"/>
      <c r="F6" s="121">
        <f t="shared" ref="F6:F18" si="0">D6*Q6</f>
        <v>0</v>
      </c>
      <c r="G6" s="4"/>
      <c r="H6" s="20">
        <f t="shared" ref="H6:H18" si="1">D6</f>
        <v>0</v>
      </c>
      <c r="I6" s="121">
        <f t="shared" ref="I6:I18" si="2">H6*O6</f>
        <v>0</v>
      </c>
      <c r="K6" s="124">
        <f t="shared" ref="K6:K18" si="3">P6*D6</f>
        <v>0</v>
      </c>
      <c r="M6" s="127">
        <f t="shared" ref="M6:M18" si="4">S6/480</f>
        <v>0</v>
      </c>
      <c r="N6" s="8"/>
      <c r="O6" s="116">
        <v>8</v>
      </c>
      <c r="P6" s="116">
        <v>3</v>
      </c>
      <c r="Q6" s="116">
        <f>P6+O6</f>
        <v>11</v>
      </c>
      <c r="R6" s="115">
        <v>25</v>
      </c>
      <c r="S6" s="117">
        <f t="shared" ref="S6:S18" si="5">D6*R6</f>
        <v>0</v>
      </c>
    </row>
    <row r="7" spans="1:25" ht="21.75" customHeight="1" x14ac:dyDescent="0.25">
      <c r="B7" s="119" t="s">
        <v>5</v>
      </c>
      <c r="D7" s="207"/>
      <c r="E7" s="60"/>
      <c r="F7" s="122">
        <f t="shared" si="0"/>
        <v>0</v>
      </c>
      <c r="G7" s="4"/>
      <c r="H7" s="20">
        <f t="shared" si="1"/>
        <v>0</v>
      </c>
      <c r="I7" s="122">
        <f t="shared" si="2"/>
        <v>0</v>
      </c>
      <c r="K7" s="125">
        <f t="shared" si="3"/>
        <v>0</v>
      </c>
      <c r="M7" s="128">
        <f t="shared" si="4"/>
        <v>0</v>
      </c>
      <c r="N7" s="8"/>
      <c r="O7" s="116">
        <v>7</v>
      </c>
      <c r="P7" s="116">
        <v>2</v>
      </c>
      <c r="Q7" s="116">
        <f t="shared" ref="Q7:Q18" si="6">P7+O7</f>
        <v>9</v>
      </c>
      <c r="R7" s="115">
        <v>20</v>
      </c>
      <c r="S7" s="117">
        <f t="shared" si="5"/>
        <v>0</v>
      </c>
    </row>
    <row r="8" spans="1:25" ht="21.75" customHeight="1" x14ac:dyDescent="0.25">
      <c r="B8" s="119" t="s">
        <v>59</v>
      </c>
      <c r="D8" s="207"/>
      <c r="E8" s="60"/>
      <c r="F8" s="122">
        <f t="shared" si="0"/>
        <v>0</v>
      </c>
      <c r="G8" s="4"/>
      <c r="H8" s="20">
        <f t="shared" si="1"/>
        <v>0</v>
      </c>
      <c r="I8" s="122">
        <f t="shared" si="2"/>
        <v>0</v>
      </c>
      <c r="K8" s="125">
        <f t="shared" si="3"/>
        <v>0</v>
      </c>
      <c r="M8" s="128">
        <f t="shared" si="4"/>
        <v>0</v>
      </c>
      <c r="N8" s="8"/>
      <c r="O8" s="116">
        <v>9</v>
      </c>
      <c r="P8" s="116">
        <v>3</v>
      </c>
      <c r="Q8" s="116">
        <f t="shared" si="6"/>
        <v>12</v>
      </c>
      <c r="R8" s="115">
        <v>20</v>
      </c>
      <c r="S8" s="117">
        <f t="shared" si="5"/>
        <v>0</v>
      </c>
    </row>
    <row r="9" spans="1:25" ht="21.75" customHeight="1" x14ac:dyDescent="0.25">
      <c r="B9" s="119" t="s">
        <v>6</v>
      </c>
      <c r="D9" s="207"/>
      <c r="E9" s="60"/>
      <c r="F9" s="122">
        <f t="shared" si="0"/>
        <v>0</v>
      </c>
      <c r="G9" s="4"/>
      <c r="H9" s="20">
        <f t="shared" si="1"/>
        <v>0</v>
      </c>
      <c r="I9" s="122">
        <f t="shared" si="2"/>
        <v>0</v>
      </c>
      <c r="K9" s="125">
        <f t="shared" si="3"/>
        <v>0</v>
      </c>
      <c r="M9" s="128">
        <f t="shared" si="4"/>
        <v>0</v>
      </c>
      <c r="N9" s="8"/>
      <c r="O9" s="116">
        <v>10</v>
      </c>
      <c r="P9" s="116">
        <v>1</v>
      </c>
      <c r="Q9" s="116">
        <f t="shared" si="6"/>
        <v>11</v>
      </c>
      <c r="R9" s="115">
        <v>8</v>
      </c>
      <c r="S9" s="117">
        <f t="shared" si="5"/>
        <v>0</v>
      </c>
    </row>
    <row r="10" spans="1:25" ht="21.75" customHeight="1" x14ac:dyDescent="0.25">
      <c r="B10" s="119" t="s">
        <v>0</v>
      </c>
      <c r="D10" s="207"/>
      <c r="E10" s="60"/>
      <c r="F10" s="122">
        <f t="shared" si="0"/>
        <v>0</v>
      </c>
      <c r="G10" s="4"/>
      <c r="H10" s="20">
        <f t="shared" si="1"/>
        <v>0</v>
      </c>
      <c r="I10" s="122">
        <f t="shared" si="2"/>
        <v>0</v>
      </c>
      <c r="K10" s="125">
        <f t="shared" si="3"/>
        <v>0</v>
      </c>
      <c r="M10" s="128">
        <f t="shared" si="4"/>
        <v>0</v>
      </c>
      <c r="N10" s="8"/>
      <c r="O10" s="116">
        <v>8</v>
      </c>
      <c r="P10" s="116">
        <v>2</v>
      </c>
      <c r="Q10" s="116">
        <f t="shared" si="6"/>
        <v>10</v>
      </c>
      <c r="R10" s="115">
        <v>12</v>
      </c>
      <c r="S10" s="117">
        <f t="shared" si="5"/>
        <v>0</v>
      </c>
    </row>
    <row r="11" spans="1:25" ht="21.75" customHeight="1" x14ac:dyDescent="0.25">
      <c r="B11" s="119" t="s">
        <v>1</v>
      </c>
      <c r="D11" s="207"/>
      <c r="E11" s="60"/>
      <c r="F11" s="122">
        <f t="shared" si="0"/>
        <v>0</v>
      </c>
      <c r="G11" s="4"/>
      <c r="H11" s="20">
        <f t="shared" si="1"/>
        <v>0</v>
      </c>
      <c r="I11" s="122">
        <f t="shared" si="2"/>
        <v>0</v>
      </c>
      <c r="K11" s="125">
        <f t="shared" si="3"/>
        <v>0</v>
      </c>
      <c r="M11" s="128">
        <f t="shared" si="4"/>
        <v>0</v>
      </c>
      <c r="N11" s="8"/>
      <c r="O11" s="116">
        <v>8</v>
      </c>
      <c r="P11" s="116">
        <v>2.5</v>
      </c>
      <c r="Q11" s="116">
        <f t="shared" si="6"/>
        <v>10.5</v>
      </c>
      <c r="R11" s="115">
        <v>12</v>
      </c>
      <c r="S11" s="117">
        <f t="shared" si="5"/>
        <v>0</v>
      </c>
    </row>
    <row r="12" spans="1:25" ht="21.75" customHeight="1" x14ac:dyDescent="0.25">
      <c r="B12" s="119" t="s">
        <v>9</v>
      </c>
      <c r="D12" s="207"/>
      <c r="E12" s="60"/>
      <c r="F12" s="122">
        <f t="shared" si="0"/>
        <v>0</v>
      </c>
      <c r="G12" s="4"/>
      <c r="H12" s="20">
        <f t="shared" si="1"/>
        <v>0</v>
      </c>
      <c r="I12" s="122">
        <f t="shared" si="2"/>
        <v>0</v>
      </c>
      <c r="K12" s="125">
        <f t="shared" si="3"/>
        <v>0</v>
      </c>
      <c r="M12" s="128">
        <f t="shared" si="4"/>
        <v>0</v>
      </c>
      <c r="N12" s="8"/>
      <c r="O12" s="116">
        <v>9</v>
      </c>
      <c r="P12" s="116">
        <v>2.9</v>
      </c>
      <c r="Q12" s="116">
        <f t="shared" si="6"/>
        <v>11.9</v>
      </c>
      <c r="R12" s="115">
        <v>15</v>
      </c>
      <c r="S12" s="117">
        <f t="shared" si="5"/>
        <v>0</v>
      </c>
    </row>
    <row r="13" spans="1:25" ht="21.75" customHeight="1" x14ac:dyDescent="0.25">
      <c r="B13" s="119" t="s">
        <v>60</v>
      </c>
      <c r="D13" s="207"/>
      <c r="E13" s="60"/>
      <c r="F13" s="122">
        <f t="shared" si="0"/>
        <v>0</v>
      </c>
      <c r="G13" s="4"/>
      <c r="H13" s="20">
        <f t="shared" si="1"/>
        <v>0</v>
      </c>
      <c r="I13" s="122">
        <f t="shared" si="2"/>
        <v>0</v>
      </c>
      <c r="K13" s="125">
        <f t="shared" si="3"/>
        <v>0</v>
      </c>
      <c r="M13" s="128">
        <f t="shared" si="4"/>
        <v>0</v>
      </c>
      <c r="N13" s="8"/>
      <c r="O13" s="116">
        <v>22</v>
      </c>
      <c r="P13" s="116">
        <v>4.5</v>
      </c>
      <c r="Q13" s="116">
        <f t="shared" si="6"/>
        <v>26.5</v>
      </c>
      <c r="R13" s="115">
        <v>15</v>
      </c>
      <c r="S13" s="117">
        <f t="shared" si="5"/>
        <v>0</v>
      </c>
    </row>
    <row r="14" spans="1:25" ht="21.75" customHeight="1" x14ac:dyDescent="0.25">
      <c r="A14" s="58"/>
      <c r="B14" s="119" t="s">
        <v>3</v>
      </c>
      <c r="D14" s="207"/>
      <c r="E14" s="60"/>
      <c r="F14" s="122">
        <f t="shared" si="0"/>
        <v>0</v>
      </c>
      <c r="G14" s="4"/>
      <c r="H14" s="20">
        <f t="shared" si="1"/>
        <v>0</v>
      </c>
      <c r="I14" s="122">
        <f t="shared" si="2"/>
        <v>0</v>
      </c>
      <c r="K14" s="125">
        <f t="shared" si="3"/>
        <v>0</v>
      </c>
      <c r="M14" s="128">
        <f t="shared" si="4"/>
        <v>0</v>
      </c>
      <c r="N14" s="8"/>
      <c r="O14" s="116">
        <v>45</v>
      </c>
      <c r="P14" s="116">
        <v>10</v>
      </c>
      <c r="Q14" s="116">
        <f t="shared" si="6"/>
        <v>55</v>
      </c>
      <c r="R14" s="115">
        <v>25</v>
      </c>
      <c r="S14" s="117">
        <f t="shared" si="5"/>
        <v>0</v>
      </c>
    </row>
    <row r="15" spans="1:25" ht="21.75" customHeight="1" x14ac:dyDescent="0.25">
      <c r="A15" s="58"/>
      <c r="B15" s="119" t="s">
        <v>11</v>
      </c>
      <c r="D15" s="207"/>
      <c r="E15" s="60"/>
      <c r="F15" s="122">
        <f t="shared" si="0"/>
        <v>0</v>
      </c>
      <c r="G15" s="4"/>
      <c r="H15" s="20">
        <f t="shared" si="1"/>
        <v>0</v>
      </c>
      <c r="I15" s="122">
        <f t="shared" si="2"/>
        <v>0</v>
      </c>
      <c r="K15" s="125">
        <f t="shared" si="3"/>
        <v>0</v>
      </c>
      <c r="M15" s="128">
        <f t="shared" si="4"/>
        <v>0</v>
      </c>
      <c r="N15" s="8"/>
      <c r="O15" s="116">
        <v>35</v>
      </c>
      <c r="P15" s="116">
        <v>7</v>
      </c>
      <c r="Q15" s="116">
        <f t="shared" si="6"/>
        <v>42</v>
      </c>
      <c r="R15" s="115">
        <v>20</v>
      </c>
      <c r="S15" s="117">
        <f t="shared" si="5"/>
        <v>0</v>
      </c>
    </row>
    <row r="16" spans="1:25" ht="21.75" customHeight="1" x14ac:dyDescent="0.25">
      <c r="B16" s="119" t="s">
        <v>16</v>
      </c>
      <c r="D16" s="207"/>
      <c r="E16" s="60"/>
      <c r="F16" s="122">
        <f t="shared" si="0"/>
        <v>0</v>
      </c>
      <c r="G16" s="4"/>
      <c r="H16" s="20">
        <f t="shared" si="1"/>
        <v>0</v>
      </c>
      <c r="I16" s="122">
        <f t="shared" si="2"/>
        <v>0</v>
      </c>
      <c r="K16" s="125">
        <f t="shared" si="3"/>
        <v>0</v>
      </c>
      <c r="M16" s="128">
        <f t="shared" si="4"/>
        <v>0</v>
      </c>
      <c r="N16" s="8"/>
      <c r="O16" s="116">
        <v>21</v>
      </c>
      <c r="P16" s="116">
        <v>4.4000000000000004</v>
      </c>
      <c r="Q16" s="116">
        <f t="shared" si="6"/>
        <v>25.4</v>
      </c>
      <c r="R16" s="115">
        <v>15</v>
      </c>
      <c r="S16" s="117">
        <f t="shared" si="5"/>
        <v>0</v>
      </c>
    </row>
    <row r="17" spans="1:19" ht="21.75" customHeight="1" x14ac:dyDescent="0.25">
      <c r="B17" s="119" t="s">
        <v>13</v>
      </c>
      <c r="D17" s="207"/>
      <c r="E17" s="60"/>
      <c r="F17" s="122">
        <f t="shared" si="0"/>
        <v>0</v>
      </c>
      <c r="G17" s="4"/>
      <c r="H17" s="20">
        <f t="shared" si="1"/>
        <v>0</v>
      </c>
      <c r="I17" s="122">
        <f t="shared" si="2"/>
        <v>0</v>
      </c>
      <c r="K17" s="125">
        <f t="shared" si="3"/>
        <v>0</v>
      </c>
      <c r="M17" s="128">
        <f t="shared" si="4"/>
        <v>0</v>
      </c>
      <c r="N17" s="8"/>
      <c r="O17" s="116">
        <v>25</v>
      </c>
      <c r="P17" s="116">
        <v>25</v>
      </c>
      <c r="Q17" s="116">
        <f t="shared" si="6"/>
        <v>50</v>
      </c>
      <c r="R17" s="115">
        <v>300</v>
      </c>
      <c r="S17" s="117">
        <f t="shared" si="5"/>
        <v>0</v>
      </c>
    </row>
    <row r="18" spans="1:19" ht="21.75" customHeight="1" thickBot="1" x14ac:dyDescent="0.3">
      <c r="B18" s="120" t="s">
        <v>12</v>
      </c>
      <c r="D18" s="208"/>
      <c r="E18" s="60"/>
      <c r="F18" s="123">
        <f t="shared" si="0"/>
        <v>0</v>
      </c>
      <c r="G18" s="4"/>
      <c r="H18" s="21">
        <f t="shared" si="1"/>
        <v>0</v>
      </c>
      <c r="I18" s="123">
        <f t="shared" si="2"/>
        <v>0</v>
      </c>
      <c r="K18" s="126">
        <f t="shared" si="3"/>
        <v>0</v>
      </c>
      <c r="M18" s="129">
        <f t="shared" si="4"/>
        <v>0</v>
      </c>
      <c r="N18" s="8"/>
      <c r="O18" s="116">
        <v>18</v>
      </c>
      <c r="P18" s="116">
        <v>20</v>
      </c>
      <c r="Q18" s="116">
        <f t="shared" si="6"/>
        <v>38</v>
      </c>
      <c r="R18" s="115">
        <v>180</v>
      </c>
      <c r="S18" s="117">
        <f t="shared" si="5"/>
        <v>0</v>
      </c>
    </row>
    <row r="19" spans="1:19" s="191" customFormat="1" ht="21.75" customHeight="1" x14ac:dyDescent="0.25">
      <c r="A19" s="190"/>
      <c r="D19" s="192"/>
      <c r="E19" s="193"/>
      <c r="F19" s="194">
        <f>SUM(F6:F18)</f>
        <v>0</v>
      </c>
      <c r="G19" s="194"/>
      <c r="H19" s="194"/>
      <c r="I19" s="194">
        <f>SUM(I6:I18)</f>
        <v>0</v>
      </c>
      <c r="K19" s="195">
        <f>SUM(K6:K18)</f>
        <v>0</v>
      </c>
      <c r="M19" s="196">
        <f>SUM(M6:M18)</f>
        <v>0</v>
      </c>
      <c r="R19" s="197"/>
      <c r="S19" s="211">
        <f>SUM(S6:S18)</f>
        <v>0</v>
      </c>
    </row>
    <row r="20" spans="1:19" ht="21.75" customHeight="1" thickBot="1" x14ac:dyDescent="0.3">
      <c r="D20" s="4"/>
      <c r="E20" s="62"/>
      <c r="F20" s="4"/>
      <c r="G20" s="4"/>
      <c r="H20" s="5"/>
      <c r="I20" s="5"/>
      <c r="K20" s="24"/>
      <c r="O20" s="6"/>
      <c r="P20" s="6"/>
      <c r="Q20" s="3"/>
    </row>
    <row r="21" spans="1:19" ht="21.75" customHeight="1" thickBot="1" x14ac:dyDescent="0.3">
      <c r="B21" s="232" t="s">
        <v>17</v>
      </c>
      <c r="D21" s="82" t="s">
        <v>52</v>
      </c>
      <c r="E21" s="67"/>
      <c r="F21" s="74" t="s">
        <v>51</v>
      </c>
      <c r="G21" s="27"/>
      <c r="H21" s="28"/>
      <c r="I21" s="30" t="s">
        <v>35</v>
      </c>
      <c r="J21" s="28"/>
      <c r="K21" s="30" t="s">
        <v>15</v>
      </c>
      <c r="L21" s="28"/>
      <c r="M21" s="31" t="s">
        <v>38</v>
      </c>
      <c r="O21" s="111" t="s">
        <v>53</v>
      </c>
      <c r="P21" s="112"/>
      <c r="Q21" s="112"/>
      <c r="R21" s="113"/>
      <c r="S21" s="113"/>
    </row>
    <row r="22" spans="1:19" ht="21.75" customHeight="1" thickBot="1" x14ac:dyDescent="0.3">
      <c r="B22" s="233"/>
      <c r="D22" s="83" t="s">
        <v>7</v>
      </c>
      <c r="E22" s="68"/>
      <c r="F22" s="75" t="s">
        <v>8</v>
      </c>
      <c r="G22" s="46"/>
      <c r="H22" s="40" t="s">
        <v>7</v>
      </c>
      <c r="I22" s="41" t="s">
        <v>8</v>
      </c>
      <c r="J22" s="47"/>
      <c r="K22" s="41" t="s">
        <v>42</v>
      </c>
      <c r="L22" s="47"/>
      <c r="M22" s="41" t="s">
        <v>41</v>
      </c>
      <c r="O22" s="114" t="s">
        <v>10</v>
      </c>
      <c r="P22" s="114" t="s">
        <v>15</v>
      </c>
      <c r="Q22" s="114" t="s">
        <v>37</v>
      </c>
      <c r="R22" s="115" t="s">
        <v>39</v>
      </c>
      <c r="S22" s="115"/>
    </row>
    <row r="23" spans="1:19" ht="21.75" customHeight="1" x14ac:dyDescent="0.25">
      <c r="B23" s="130" t="s">
        <v>18</v>
      </c>
      <c r="D23" s="206"/>
      <c r="E23" s="60"/>
      <c r="F23" s="181">
        <f t="shared" ref="F23:F35" si="7">D23*Q23</f>
        <v>0</v>
      </c>
      <c r="G23" s="4"/>
      <c r="H23" s="16">
        <f t="shared" ref="H23:H35" si="8">D23</f>
        <v>0</v>
      </c>
      <c r="I23" s="181">
        <f t="shared" ref="I23:I35" si="9">H23*O23</f>
        <v>0</v>
      </c>
      <c r="K23" s="184">
        <f t="shared" ref="K23:K35" si="10">P23*D23</f>
        <v>0</v>
      </c>
      <c r="M23" s="187">
        <f t="shared" ref="M23:M35" si="11">S23/480</f>
        <v>0</v>
      </c>
      <c r="O23" s="116">
        <v>11</v>
      </c>
      <c r="P23" s="116">
        <v>4</v>
      </c>
      <c r="Q23" s="116">
        <f>P23+O23</f>
        <v>15</v>
      </c>
      <c r="R23" s="115">
        <v>30</v>
      </c>
      <c r="S23" s="117">
        <f t="shared" ref="S23:S35" si="12">D23*R23</f>
        <v>0</v>
      </c>
    </row>
    <row r="24" spans="1:19" ht="21.75" customHeight="1" x14ac:dyDescent="0.25">
      <c r="B24" s="131" t="s">
        <v>19</v>
      </c>
      <c r="D24" s="207"/>
      <c r="E24" s="60"/>
      <c r="F24" s="182">
        <f t="shared" si="7"/>
        <v>0</v>
      </c>
      <c r="G24" s="4"/>
      <c r="H24" s="17">
        <f t="shared" si="8"/>
        <v>0</v>
      </c>
      <c r="I24" s="182">
        <f t="shared" si="9"/>
        <v>0</v>
      </c>
      <c r="K24" s="185">
        <f t="shared" si="10"/>
        <v>0</v>
      </c>
      <c r="M24" s="188">
        <f t="shared" si="11"/>
        <v>0</v>
      </c>
      <c r="O24" s="116">
        <v>9</v>
      </c>
      <c r="P24" s="116">
        <v>3</v>
      </c>
      <c r="Q24" s="116">
        <f t="shared" ref="Q24:Q35" si="13">P24+O24</f>
        <v>12</v>
      </c>
      <c r="R24" s="115">
        <v>25</v>
      </c>
      <c r="S24" s="117">
        <f t="shared" si="12"/>
        <v>0</v>
      </c>
    </row>
    <row r="25" spans="1:19" ht="21.75" customHeight="1" x14ac:dyDescent="0.25">
      <c r="B25" s="131" t="s">
        <v>6</v>
      </c>
      <c r="D25" s="207"/>
      <c r="E25" s="60"/>
      <c r="F25" s="182">
        <f t="shared" si="7"/>
        <v>0</v>
      </c>
      <c r="G25" s="4"/>
      <c r="H25" s="17">
        <f t="shared" si="8"/>
        <v>0</v>
      </c>
      <c r="I25" s="182">
        <f t="shared" si="9"/>
        <v>0</v>
      </c>
      <c r="K25" s="185">
        <f t="shared" si="10"/>
        <v>0</v>
      </c>
      <c r="M25" s="188">
        <f t="shared" si="11"/>
        <v>0</v>
      </c>
      <c r="O25" s="116">
        <v>10</v>
      </c>
      <c r="P25" s="116">
        <v>1</v>
      </c>
      <c r="Q25" s="116">
        <f t="shared" si="13"/>
        <v>11</v>
      </c>
      <c r="R25" s="115">
        <v>8</v>
      </c>
      <c r="S25" s="117">
        <f t="shared" si="12"/>
        <v>0</v>
      </c>
    </row>
    <row r="26" spans="1:19" ht="21.75" customHeight="1" x14ac:dyDescent="0.25">
      <c r="B26" s="131" t="s">
        <v>0</v>
      </c>
      <c r="D26" s="207"/>
      <c r="E26" s="60"/>
      <c r="F26" s="182">
        <f t="shared" si="7"/>
        <v>0</v>
      </c>
      <c r="G26" s="4"/>
      <c r="H26" s="17">
        <f t="shared" si="8"/>
        <v>0</v>
      </c>
      <c r="I26" s="182">
        <f t="shared" si="9"/>
        <v>0</v>
      </c>
      <c r="K26" s="185">
        <f t="shared" si="10"/>
        <v>0</v>
      </c>
      <c r="M26" s="188">
        <f t="shared" si="11"/>
        <v>0</v>
      </c>
      <c r="O26" s="116">
        <v>9</v>
      </c>
      <c r="P26" s="116">
        <v>2</v>
      </c>
      <c r="Q26" s="116">
        <f t="shared" si="13"/>
        <v>11</v>
      </c>
      <c r="R26" s="115">
        <v>12</v>
      </c>
      <c r="S26" s="117">
        <f t="shared" si="12"/>
        <v>0</v>
      </c>
    </row>
    <row r="27" spans="1:19" ht="21.75" customHeight="1" x14ac:dyDescent="0.25">
      <c r="B27" s="131" t="s">
        <v>1</v>
      </c>
      <c r="D27" s="207"/>
      <c r="E27" s="60"/>
      <c r="F27" s="182">
        <f t="shared" si="7"/>
        <v>0</v>
      </c>
      <c r="G27" s="4"/>
      <c r="H27" s="17">
        <f t="shared" si="8"/>
        <v>0</v>
      </c>
      <c r="I27" s="182">
        <f t="shared" si="9"/>
        <v>0</v>
      </c>
      <c r="K27" s="185">
        <f t="shared" si="10"/>
        <v>0</v>
      </c>
      <c r="M27" s="188">
        <f t="shared" si="11"/>
        <v>0</v>
      </c>
      <c r="O27" s="116">
        <v>9</v>
      </c>
      <c r="P27" s="116">
        <v>2.5</v>
      </c>
      <c r="Q27" s="116">
        <f t="shared" si="13"/>
        <v>11.5</v>
      </c>
      <c r="R27" s="115">
        <v>12</v>
      </c>
      <c r="S27" s="117">
        <f t="shared" si="12"/>
        <v>0</v>
      </c>
    </row>
    <row r="28" spans="1:19" ht="21.75" customHeight="1" x14ac:dyDescent="0.25">
      <c r="B28" s="131" t="s">
        <v>9</v>
      </c>
      <c r="D28" s="207"/>
      <c r="E28" s="60"/>
      <c r="F28" s="182">
        <f t="shared" si="7"/>
        <v>0</v>
      </c>
      <c r="G28" s="4"/>
      <c r="H28" s="17">
        <f t="shared" si="8"/>
        <v>0</v>
      </c>
      <c r="I28" s="182">
        <f t="shared" si="9"/>
        <v>0</v>
      </c>
      <c r="K28" s="185">
        <f t="shared" si="10"/>
        <v>0</v>
      </c>
      <c r="M28" s="188">
        <f t="shared" si="11"/>
        <v>0</v>
      </c>
      <c r="O28" s="116">
        <v>10</v>
      </c>
      <c r="P28" s="116">
        <v>2.9</v>
      </c>
      <c r="Q28" s="116">
        <f t="shared" si="13"/>
        <v>12.9</v>
      </c>
      <c r="R28" s="115">
        <v>15</v>
      </c>
      <c r="S28" s="117">
        <f t="shared" si="12"/>
        <v>0</v>
      </c>
    </row>
    <row r="29" spans="1:19" ht="21.75" customHeight="1" x14ac:dyDescent="0.25">
      <c r="B29" s="131" t="s">
        <v>60</v>
      </c>
      <c r="D29" s="207"/>
      <c r="E29" s="60"/>
      <c r="F29" s="182">
        <f t="shared" si="7"/>
        <v>0</v>
      </c>
      <c r="G29" s="4"/>
      <c r="H29" s="17">
        <f t="shared" si="8"/>
        <v>0</v>
      </c>
      <c r="I29" s="182">
        <f t="shared" si="9"/>
        <v>0</v>
      </c>
      <c r="K29" s="185">
        <f t="shared" si="10"/>
        <v>0</v>
      </c>
      <c r="M29" s="188">
        <f t="shared" si="11"/>
        <v>0</v>
      </c>
      <c r="O29" s="116">
        <v>25</v>
      </c>
      <c r="P29" s="116">
        <v>2.9</v>
      </c>
      <c r="Q29" s="116">
        <f t="shared" si="13"/>
        <v>27.9</v>
      </c>
      <c r="R29" s="115">
        <v>15</v>
      </c>
      <c r="S29" s="117">
        <f t="shared" si="12"/>
        <v>0</v>
      </c>
    </row>
    <row r="30" spans="1:19" ht="21.75" customHeight="1" x14ac:dyDescent="0.25">
      <c r="B30" s="131" t="s">
        <v>20</v>
      </c>
      <c r="D30" s="207"/>
      <c r="E30" s="60"/>
      <c r="F30" s="182">
        <f t="shared" si="7"/>
        <v>0</v>
      </c>
      <c r="G30" s="4"/>
      <c r="H30" s="17">
        <f t="shared" si="8"/>
        <v>0</v>
      </c>
      <c r="I30" s="182">
        <f t="shared" si="9"/>
        <v>0</v>
      </c>
      <c r="K30" s="185">
        <f t="shared" si="10"/>
        <v>0</v>
      </c>
      <c r="M30" s="188">
        <f t="shared" si="11"/>
        <v>0</v>
      </c>
      <c r="O30" s="116">
        <v>21</v>
      </c>
      <c r="P30" s="116">
        <v>4.5</v>
      </c>
      <c r="Q30" s="116">
        <f t="shared" si="13"/>
        <v>25.5</v>
      </c>
      <c r="R30" s="115">
        <v>25</v>
      </c>
      <c r="S30" s="117">
        <f t="shared" si="12"/>
        <v>0</v>
      </c>
    </row>
    <row r="31" spans="1:19" ht="21.75" customHeight="1" x14ac:dyDescent="0.25">
      <c r="B31" s="131" t="s">
        <v>21</v>
      </c>
      <c r="D31" s="207"/>
      <c r="E31" s="60"/>
      <c r="F31" s="182">
        <f t="shared" si="7"/>
        <v>0</v>
      </c>
      <c r="G31" s="4"/>
      <c r="H31" s="17">
        <f t="shared" si="8"/>
        <v>0</v>
      </c>
      <c r="I31" s="182">
        <f t="shared" si="9"/>
        <v>0</v>
      </c>
      <c r="K31" s="185">
        <f t="shared" si="10"/>
        <v>0</v>
      </c>
      <c r="M31" s="188">
        <f t="shared" si="11"/>
        <v>0</v>
      </c>
      <c r="O31" s="116">
        <v>25</v>
      </c>
      <c r="P31" s="116">
        <v>4.4000000000000004</v>
      </c>
      <c r="Q31" s="116">
        <f t="shared" si="13"/>
        <v>29.4</v>
      </c>
      <c r="R31" s="115">
        <v>30</v>
      </c>
      <c r="S31" s="117">
        <f t="shared" si="12"/>
        <v>0</v>
      </c>
    </row>
    <row r="32" spans="1:19" ht="21.75" customHeight="1" x14ac:dyDescent="0.25">
      <c r="B32" s="131" t="s">
        <v>16</v>
      </c>
      <c r="D32" s="207"/>
      <c r="E32" s="60"/>
      <c r="F32" s="182">
        <f t="shared" si="7"/>
        <v>0</v>
      </c>
      <c r="G32" s="4"/>
      <c r="H32" s="17">
        <f t="shared" si="8"/>
        <v>0</v>
      </c>
      <c r="I32" s="182">
        <f t="shared" si="9"/>
        <v>0</v>
      </c>
      <c r="K32" s="185">
        <f t="shared" si="10"/>
        <v>0</v>
      </c>
      <c r="M32" s="188">
        <f t="shared" si="11"/>
        <v>0</v>
      </c>
      <c r="O32" s="116">
        <v>21</v>
      </c>
      <c r="P32" s="116">
        <v>4.4000000000000004</v>
      </c>
      <c r="Q32" s="116">
        <f t="shared" si="13"/>
        <v>25.4</v>
      </c>
      <c r="R32" s="115">
        <v>15</v>
      </c>
      <c r="S32" s="117">
        <f t="shared" si="12"/>
        <v>0</v>
      </c>
    </row>
    <row r="33" spans="1:30" ht="21.75" customHeight="1" x14ac:dyDescent="0.25">
      <c r="B33" s="131" t="s">
        <v>2</v>
      </c>
      <c r="D33" s="207"/>
      <c r="E33" s="60"/>
      <c r="F33" s="182">
        <f t="shared" si="7"/>
        <v>0</v>
      </c>
      <c r="G33" s="4"/>
      <c r="H33" s="17">
        <f t="shared" si="8"/>
        <v>0</v>
      </c>
      <c r="I33" s="182">
        <f t="shared" si="9"/>
        <v>0</v>
      </c>
      <c r="K33" s="185">
        <f t="shared" si="10"/>
        <v>0</v>
      </c>
      <c r="M33" s="188">
        <f t="shared" si="11"/>
        <v>0</v>
      </c>
      <c r="O33" s="116">
        <v>23</v>
      </c>
      <c r="P33" s="116">
        <v>8.5</v>
      </c>
      <c r="Q33" s="116">
        <f t="shared" si="13"/>
        <v>31.5</v>
      </c>
      <c r="R33" s="115">
        <v>25</v>
      </c>
      <c r="S33" s="117">
        <f t="shared" si="12"/>
        <v>0</v>
      </c>
    </row>
    <row r="34" spans="1:30" ht="21.75" customHeight="1" x14ac:dyDescent="0.25">
      <c r="B34" s="131" t="s">
        <v>23</v>
      </c>
      <c r="D34" s="207"/>
      <c r="E34" s="60"/>
      <c r="F34" s="182">
        <f t="shared" si="7"/>
        <v>0</v>
      </c>
      <c r="G34" s="4"/>
      <c r="H34" s="17">
        <f t="shared" si="8"/>
        <v>0</v>
      </c>
      <c r="I34" s="182">
        <f t="shared" si="9"/>
        <v>0</v>
      </c>
      <c r="K34" s="185">
        <f t="shared" si="10"/>
        <v>0</v>
      </c>
      <c r="M34" s="188">
        <f t="shared" si="11"/>
        <v>0</v>
      </c>
      <c r="O34" s="116">
        <v>9</v>
      </c>
      <c r="P34" s="116">
        <v>5.6</v>
      </c>
      <c r="Q34" s="116">
        <f t="shared" si="13"/>
        <v>14.6</v>
      </c>
      <c r="R34" s="115">
        <v>12</v>
      </c>
      <c r="S34" s="117">
        <f t="shared" si="12"/>
        <v>0</v>
      </c>
    </row>
    <row r="35" spans="1:30" ht="21.75" customHeight="1" thickBot="1" x14ac:dyDescent="0.3">
      <c r="B35" s="132" t="s">
        <v>22</v>
      </c>
      <c r="D35" s="208"/>
      <c r="E35" s="60"/>
      <c r="F35" s="183">
        <f t="shared" si="7"/>
        <v>0</v>
      </c>
      <c r="G35" s="4"/>
      <c r="H35" s="18">
        <f t="shared" si="8"/>
        <v>0</v>
      </c>
      <c r="I35" s="183">
        <f t="shared" si="9"/>
        <v>0</v>
      </c>
      <c r="K35" s="186">
        <f t="shared" si="10"/>
        <v>0</v>
      </c>
      <c r="M35" s="189">
        <f t="shared" si="11"/>
        <v>0</v>
      </c>
      <c r="O35" s="116">
        <v>12</v>
      </c>
      <c r="P35" s="116">
        <v>5.6</v>
      </c>
      <c r="Q35" s="116">
        <f t="shared" si="13"/>
        <v>17.600000000000001</v>
      </c>
      <c r="R35" s="115">
        <v>20</v>
      </c>
      <c r="S35" s="117">
        <f t="shared" si="12"/>
        <v>0</v>
      </c>
    </row>
    <row r="36" spans="1:30" s="174" customFormat="1" ht="21.75" customHeight="1" x14ac:dyDescent="0.25">
      <c r="A36" s="173"/>
      <c r="D36" s="175"/>
      <c r="E36" s="176"/>
      <c r="F36" s="177">
        <f>SUM(F23:F35)</f>
        <v>0</v>
      </c>
      <c r="G36" s="177"/>
      <c r="H36" s="177"/>
      <c r="I36" s="177">
        <f>SUM(I23:I35)</f>
        <v>0</v>
      </c>
      <c r="K36" s="178">
        <f>SUM(K23:K35)</f>
        <v>0</v>
      </c>
      <c r="M36" s="179">
        <f>SUM(M23:M35)</f>
        <v>0</v>
      </c>
      <c r="R36" s="180"/>
      <c r="S36" s="212">
        <f>SUM(S23:S35)</f>
        <v>0</v>
      </c>
    </row>
    <row r="37" spans="1:30" s="9" customFormat="1" ht="21.75" customHeight="1" thickBot="1" x14ac:dyDescent="0.3">
      <c r="A37" s="15"/>
      <c r="D37" s="11"/>
      <c r="E37" s="61"/>
      <c r="F37" s="7"/>
      <c r="G37" s="7"/>
      <c r="H37" s="7"/>
      <c r="I37" s="7"/>
      <c r="K37" s="25"/>
      <c r="M37" s="13"/>
      <c r="R37" s="10"/>
      <c r="S37" s="10"/>
      <c r="T37" s="10"/>
      <c r="V37" s="11"/>
      <c r="W37" s="7"/>
      <c r="X37" s="7"/>
      <c r="Y37" s="7"/>
      <c r="Z37" s="7"/>
      <c r="AB37" s="25"/>
      <c r="AD37" s="13"/>
    </row>
    <row r="38" spans="1:30" s="9" customFormat="1" ht="21.75" customHeight="1" thickBot="1" x14ac:dyDescent="0.3">
      <c r="A38" s="15"/>
      <c r="B38" s="234" t="s">
        <v>24</v>
      </c>
      <c r="D38" s="82" t="s">
        <v>52</v>
      </c>
      <c r="E38" s="67"/>
      <c r="F38" s="76" t="s">
        <v>51</v>
      </c>
      <c r="G38" s="27"/>
      <c r="H38" s="28"/>
      <c r="I38" s="32" t="s">
        <v>35</v>
      </c>
      <c r="J38" s="28"/>
      <c r="K38" s="32" t="s">
        <v>15</v>
      </c>
      <c r="L38" s="28"/>
      <c r="M38" s="36" t="s">
        <v>38</v>
      </c>
      <c r="O38" s="111" t="s">
        <v>53</v>
      </c>
      <c r="P38" s="112"/>
      <c r="Q38" s="112"/>
      <c r="R38" s="113"/>
      <c r="S38" s="113"/>
      <c r="T38" s="10"/>
      <c r="V38" s="11"/>
      <c r="W38" s="7"/>
      <c r="X38" s="7"/>
      <c r="Y38" s="7"/>
      <c r="Z38" s="7"/>
      <c r="AB38" s="25"/>
      <c r="AD38" s="13"/>
    </row>
    <row r="39" spans="1:30" s="9" customFormat="1" ht="21.75" customHeight="1" thickBot="1" x14ac:dyDescent="0.3">
      <c r="A39" s="15"/>
      <c r="B39" s="235"/>
      <c r="D39" s="83" t="s">
        <v>7</v>
      </c>
      <c r="E39" s="69"/>
      <c r="F39" s="77" t="s">
        <v>8</v>
      </c>
      <c r="G39" s="39"/>
      <c r="H39" s="44" t="s">
        <v>7</v>
      </c>
      <c r="I39" s="35" t="s">
        <v>8</v>
      </c>
      <c r="J39" s="23"/>
      <c r="K39" s="35" t="s">
        <v>42</v>
      </c>
      <c r="L39" s="23"/>
      <c r="M39" s="35" t="s">
        <v>41</v>
      </c>
      <c r="O39" s="114" t="s">
        <v>10</v>
      </c>
      <c r="P39" s="114" t="s">
        <v>15</v>
      </c>
      <c r="Q39" s="114" t="s">
        <v>37</v>
      </c>
      <c r="R39" s="115" t="s">
        <v>38</v>
      </c>
      <c r="S39" s="115"/>
      <c r="T39" s="10"/>
      <c r="V39" s="11"/>
      <c r="W39" s="7"/>
      <c r="X39" s="7"/>
      <c r="Y39" s="7"/>
      <c r="Z39" s="7"/>
      <c r="AB39" s="25"/>
      <c r="AD39" s="13"/>
    </row>
    <row r="40" spans="1:30" s="9" customFormat="1" ht="21.75" customHeight="1" x14ac:dyDescent="0.25">
      <c r="A40" s="15"/>
      <c r="B40" s="133" t="s">
        <v>6</v>
      </c>
      <c r="D40" s="206"/>
      <c r="E40" s="60"/>
      <c r="F40" s="148">
        <f t="shared" ref="F40:F51" si="14">D40*Q40</f>
        <v>0</v>
      </c>
      <c r="G40" s="4"/>
      <c r="H40" s="19">
        <f t="shared" ref="H40:H51" si="15">D40</f>
        <v>0</v>
      </c>
      <c r="I40" s="148">
        <f t="shared" ref="I40:I51" si="16">H40*O40</f>
        <v>0</v>
      </c>
      <c r="J40" s="1"/>
      <c r="K40" s="151">
        <f t="shared" ref="K40:K51" si="17">P40*D40</f>
        <v>0</v>
      </c>
      <c r="L40" s="1"/>
      <c r="M40" s="154">
        <f t="shared" ref="M40:M51" si="18">S40/480</f>
        <v>0</v>
      </c>
      <c r="O40" s="116">
        <v>10</v>
      </c>
      <c r="P40" s="116">
        <v>4</v>
      </c>
      <c r="Q40" s="116">
        <f t="shared" ref="Q40:Q51" si="19">P40+O40</f>
        <v>14</v>
      </c>
      <c r="R40" s="115">
        <v>8</v>
      </c>
      <c r="S40" s="117">
        <f t="shared" ref="S40:S51" si="20">D40*R40</f>
        <v>0</v>
      </c>
      <c r="T40" s="10"/>
      <c r="V40" s="11"/>
      <c r="W40" s="7"/>
      <c r="X40" s="7"/>
      <c r="Y40" s="7"/>
      <c r="Z40" s="7"/>
      <c r="AB40" s="25"/>
      <c r="AD40" s="13"/>
    </row>
    <row r="41" spans="1:30" s="9" customFormat="1" ht="21.75" customHeight="1" x14ac:dyDescent="0.25">
      <c r="A41" s="15"/>
      <c r="B41" s="134" t="s">
        <v>25</v>
      </c>
      <c r="D41" s="207"/>
      <c r="E41" s="60"/>
      <c r="F41" s="149">
        <f t="shared" si="14"/>
        <v>0</v>
      </c>
      <c r="G41" s="4"/>
      <c r="H41" s="20">
        <f t="shared" si="15"/>
        <v>0</v>
      </c>
      <c r="I41" s="149">
        <f t="shared" si="16"/>
        <v>0</v>
      </c>
      <c r="J41" s="1"/>
      <c r="K41" s="152">
        <f t="shared" si="17"/>
        <v>0</v>
      </c>
      <c r="L41" s="1"/>
      <c r="M41" s="155">
        <f t="shared" si="18"/>
        <v>0</v>
      </c>
      <c r="O41" s="116">
        <v>12</v>
      </c>
      <c r="P41" s="116">
        <v>3</v>
      </c>
      <c r="Q41" s="116">
        <f t="shared" si="19"/>
        <v>15</v>
      </c>
      <c r="R41" s="115">
        <v>20</v>
      </c>
      <c r="S41" s="115">
        <f t="shared" si="20"/>
        <v>0</v>
      </c>
      <c r="T41" s="10"/>
      <c r="V41" s="11"/>
      <c r="W41" s="7"/>
      <c r="X41" s="7"/>
      <c r="Y41" s="7"/>
      <c r="Z41" s="7"/>
      <c r="AB41" s="25"/>
      <c r="AD41" s="13"/>
    </row>
    <row r="42" spans="1:30" s="9" customFormat="1" ht="21.75" customHeight="1" x14ac:dyDescent="0.25">
      <c r="A42" s="15"/>
      <c r="B42" s="134" t="s">
        <v>61</v>
      </c>
      <c r="D42" s="207"/>
      <c r="E42" s="60"/>
      <c r="F42" s="149">
        <f t="shared" si="14"/>
        <v>0</v>
      </c>
      <c r="G42" s="4"/>
      <c r="H42" s="20">
        <f t="shared" si="15"/>
        <v>0</v>
      </c>
      <c r="I42" s="149">
        <f t="shared" si="16"/>
        <v>0</v>
      </c>
      <c r="J42" s="1"/>
      <c r="K42" s="152">
        <f t="shared" si="17"/>
        <v>0</v>
      </c>
      <c r="L42" s="1"/>
      <c r="M42" s="155">
        <f t="shared" si="18"/>
        <v>0</v>
      </c>
      <c r="O42" s="116">
        <v>35</v>
      </c>
      <c r="P42" s="116">
        <v>1</v>
      </c>
      <c r="Q42" s="116">
        <f t="shared" si="19"/>
        <v>36</v>
      </c>
      <c r="R42" s="115">
        <v>30</v>
      </c>
      <c r="S42" s="115">
        <f t="shared" si="20"/>
        <v>0</v>
      </c>
      <c r="T42" s="10"/>
      <c r="V42" s="11"/>
      <c r="W42" s="7"/>
      <c r="X42" s="7"/>
      <c r="Y42" s="7"/>
      <c r="Z42" s="7"/>
      <c r="AB42" s="25"/>
      <c r="AD42" s="13"/>
    </row>
    <row r="43" spans="1:30" s="9" customFormat="1" ht="21.75" customHeight="1" x14ac:dyDescent="0.25">
      <c r="A43" s="15"/>
      <c r="B43" s="134" t="s">
        <v>26</v>
      </c>
      <c r="D43" s="207"/>
      <c r="E43" s="60"/>
      <c r="F43" s="149">
        <f t="shared" si="14"/>
        <v>0</v>
      </c>
      <c r="G43" s="4"/>
      <c r="H43" s="20">
        <f t="shared" si="15"/>
        <v>0</v>
      </c>
      <c r="I43" s="149">
        <f t="shared" si="16"/>
        <v>0</v>
      </c>
      <c r="J43" s="1"/>
      <c r="K43" s="152">
        <f t="shared" si="17"/>
        <v>0</v>
      </c>
      <c r="L43" s="1"/>
      <c r="M43" s="155">
        <f t="shared" si="18"/>
        <v>0</v>
      </c>
      <c r="O43" s="116">
        <v>10</v>
      </c>
      <c r="P43" s="116">
        <v>2.5</v>
      </c>
      <c r="Q43" s="116">
        <f t="shared" si="19"/>
        <v>12.5</v>
      </c>
      <c r="R43" s="115">
        <v>12</v>
      </c>
      <c r="S43" s="115">
        <f t="shared" si="20"/>
        <v>0</v>
      </c>
      <c r="T43" s="10"/>
      <c r="V43" s="11"/>
      <c r="W43" s="7"/>
      <c r="X43" s="7"/>
      <c r="Y43" s="7"/>
      <c r="Z43" s="7"/>
      <c r="AB43" s="25"/>
      <c r="AD43" s="13"/>
    </row>
    <row r="44" spans="1:30" s="9" customFormat="1" ht="21.75" customHeight="1" x14ac:dyDescent="0.25">
      <c r="A44" s="15"/>
      <c r="B44" s="134" t="s">
        <v>60</v>
      </c>
      <c r="D44" s="207"/>
      <c r="E44" s="60"/>
      <c r="F44" s="149">
        <f t="shared" si="14"/>
        <v>0</v>
      </c>
      <c r="G44" s="4"/>
      <c r="H44" s="20">
        <f t="shared" si="15"/>
        <v>0</v>
      </c>
      <c r="I44" s="149">
        <f t="shared" si="16"/>
        <v>0</v>
      </c>
      <c r="J44" s="1"/>
      <c r="K44" s="152">
        <f t="shared" si="17"/>
        <v>0</v>
      </c>
      <c r="L44" s="1"/>
      <c r="M44" s="155">
        <f t="shared" si="18"/>
        <v>0</v>
      </c>
      <c r="O44" s="116">
        <v>24</v>
      </c>
      <c r="P44" s="116">
        <v>2.9</v>
      </c>
      <c r="Q44" s="116">
        <f t="shared" si="19"/>
        <v>26.9</v>
      </c>
      <c r="R44" s="115">
        <v>15</v>
      </c>
      <c r="S44" s="115">
        <f t="shared" si="20"/>
        <v>0</v>
      </c>
      <c r="T44" s="10"/>
      <c r="V44" s="11"/>
      <c r="W44" s="7"/>
      <c r="X44" s="7"/>
      <c r="Y44" s="7"/>
      <c r="Z44" s="7"/>
      <c r="AB44" s="25"/>
      <c r="AD44" s="13"/>
    </row>
    <row r="45" spans="1:30" s="9" customFormat="1" ht="21.75" customHeight="1" x14ac:dyDescent="0.25">
      <c r="A45" s="15"/>
      <c r="B45" s="134" t="s">
        <v>29</v>
      </c>
      <c r="D45" s="207"/>
      <c r="E45" s="60"/>
      <c r="F45" s="149">
        <f t="shared" si="14"/>
        <v>0</v>
      </c>
      <c r="G45" s="4"/>
      <c r="H45" s="20">
        <f t="shared" si="15"/>
        <v>0</v>
      </c>
      <c r="I45" s="149">
        <f t="shared" si="16"/>
        <v>0</v>
      </c>
      <c r="J45" s="1"/>
      <c r="K45" s="152">
        <f t="shared" si="17"/>
        <v>0</v>
      </c>
      <c r="L45" s="1"/>
      <c r="M45" s="155">
        <f t="shared" si="18"/>
        <v>0</v>
      </c>
      <c r="O45" s="116">
        <v>43</v>
      </c>
      <c r="P45" s="116">
        <v>2.9</v>
      </c>
      <c r="Q45" s="116">
        <f t="shared" si="19"/>
        <v>45.9</v>
      </c>
      <c r="R45" s="115">
        <v>20</v>
      </c>
      <c r="S45" s="115">
        <f t="shared" si="20"/>
        <v>0</v>
      </c>
      <c r="T45" s="10"/>
      <c r="V45" s="11"/>
      <c r="W45" s="7"/>
      <c r="X45" s="7"/>
      <c r="Y45" s="7"/>
      <c r="Z45" s="7"/>
      <c r="AB45" s="25"/>
      <c r="AD45" s="13"/>
    </row>
    <row r="46" spans="1:30" s="9" customFormat="1" ht="21.75" customHeight="1" x14ac:dyDescent="0.25">
      <c r="A46" s="15"/>
      <c r="B46" s="134" t="s">
        <v>62</v>
      </c>
      <c r="D46" s="207"/>
      <c r="E46" s="60"/>
      <c r="F46" s="149">
        <f t="shared" si="14"/>
        <v>0</v>
      </c>
      <c r="G46" s="4"/>
      <c r="H46" s="20">
        <f t="shared" si="15"/>
        <v>0</v>
      </c>
      <c r="I46" s="149">
        <f t="shared" si="16"/>
        <v>0</v>
      </c>
      <c r="J46" s="1"/>
      <c r="K46" s="152">
        <f t="shared" si="17"/>
        <v>0</v>
      </c>
      <c r="L46" s="1"/>
      <c r="M46" s="155">
        <f t="shared" si="18"/>
        <v>0</v>
      </c>
      <c r="O46" s="116">
        <v>46</v>
      </c>
      <c r="P46" s="116">
        <v>4.5</v>
      </c>
      <c r="Q46" s="116">
        <f t="shared" si="19"/>
        <v>50.5</v>
      </c>
      <c r="R46" s="115">
        <v>22</v>
      </c>
      <c r="S46" s="115">
        <f t="shared" si="20"/>
        <v>0</v>
      </c>
      <c r="T46" s="10"/>
      <c r="V46" s="11"/>
      <c r="W46" s="7"/>
      <c r="X46" s="7"/>
      <c r="Y46" s="7"/>
      <c r="Z46" s="7"/>
      <c r="AB46" s="25"/>
      <c r="AD46" s="13"/>
    </row>
    <row r="47" spans="1:30" s="9" customFormat="1" ht="21.75" customHeight="1" x14ac:dyDescent="0.25">
      <c r="A47" s="15"/>
      <c r="B47" s="134" t="s">
        <v>28</v>
      </c>
      <c r="D47" s="207"/>
      <c r="E47" s="60"/>
      <c r="F47" s="149">
        <f t="shared" si="14"/>
        <v>0</v>
      </c>
      <c r="G47" s="4"/>
      <c r="H47" s="20">
        <f t="shared" si="15"/>
        <v>0</v>
      </c>
      <c r="I47" s="149">
        <f t="shared" si="16"/>
        <v>0</v>
      </c>
      <c r="J47" s="1"/>
      <c r="K47" s="152">
        <f t="shared" si="17"/>
        <v>0</v>
      </c>
      <c r="L47" s="1"/>
      <c r="M47" s="155">
        <f t="shared" si="18"/>
        <v>0</v>
      </c>
      <c r="O47" s="116">
        <v>16</v>
      </c>
      <c r="P47" s="116">
        <v>2.5</v>
      </c>
      <c r="Q47" s="116">
        <f t="shared" si="19"/>
        <v>18.5</v>
      </c>
      <c r="R47" s="115">
        <v>25</v>
      </c>
      <c r="S47" s="115">
        <f t="shared" si="20"/>
        <v>0</v>
      </c>
      <c r="T47" s="10"/>
      <c r="V47" s="11"/>
      <c r="W47" s="7"/>
      <c r="X47" s="7"/>
      <c r="Y47" s="7"/>
      <c r="Z47" s="7"/>
      <c r="AB47" s="25"/>
      <c r="AD47" s="13"/>
    </row>
    <row r="48" spans="1:30" s="9" customFormat="1" ht="21.75" customHeight="1" x14ac:dyDescent="0.25">
      <c r="A48" s="15"/>
      <c r="B48" s="134" t="s">
        <v>27</v>
      </c>
      <c r="D48" s="207"/>
      <c r="E48" s="60"/>
      <c r="F48" s="149">
        <f t="shared" si="14"/>
        <v>0</v>
      </c>
      <c r="G48" s="4"/>
      <c r="H48" s="20">
        <f t="shared" si="15"/>
        <v>0</v>
      </c>
      <c r="I48" s="149">
        <f t="shared" si="16"/>
        <v>0</v>
      </c>
      <c r="J48" s="1"/>
      <c r="K48" s="152">
        <f t="shared" si="17"/>
        <v>0</v>
      </c>
      <c r="L48" s="1"/>
      <c r="M48" s="155">
        <f t="shared" si="18"/>
        <v>0</v>
      </c>
      <c r="O48" s="116">
        <v>18</v>
      </c>
      <c r="P48" s="116">
        <v>4.7</v>
      </c>
      <c r="Q48" s="116">
        <f t="shared" si="19"/>
        <v>22.7</v>
      </c>
      <c r="R48" s="115">
        <v>25</v>
      </c>
      <c r="S48" s="115">
        <f t="shared" si="20"/>
        <v>0</v>
      </c>
      <c r="T48" s="10"/>
      <c r="V48" s="11"/>
      <c r="W48" s="7"/>
      <c r="X48" s="7"/>
      <c r="Y48" s="7"/>
      <c r="Z48" s="7"/>
      <c r="AB48" s="25"/>
      <c r="AD48" s="13"/>
    </row>
    <row r="49" spans="1:30" s="9" customFormat="1" ht="21.75" customHeight="1" x14ac:dyDescent="0.25">
      <c r="A49" s="15"/>
      <c r="B49" s="134" t="s">
        <v>32</v>
      </c>
      <c r="D49" s="207"/>
      <c r="E49" s="60"/>
      <c r="F49" s="149">
        <f t="shared" si="14"/>
        <v>0</v>
      </c>
      <c r="G49" s="4"/>
      <c r="H49" s="20">
        <f t="shared" si="15"/>
        <v>0</v>
      </c>
      <c r="I49" s="149">
        <f t="shared" si="16"/>
        <v>0</v>
      </c>
      <c r="J49" s="1"/>
      <c r="K49" s="152">
        <f t="shared" si="17"/>
        <v>0</v>
      </c>
      <c r="L49" s="1"/>
      <c r="M49" s="155">
        <f t="shared" si="18"/>
        <v>0</v>
      </c>
      <c r="O49" s="116">
        <v>40</v>
      </c>
      <c r="P49" s="116">
        <v>100</v>
      </c>
      <c r="Q49" s="116">
        <f t="shared" si="19"/>
        <v>140</v>
      </c>
      <c r="R49" s="115">
        <v>30</v>
      </c>
      <c r="S49" s="115">
        <f t="shared" si="20"/>
        <v>0</v>
      </c>
      <c r="T49" s="10"/>
      <c r="V49" s="11"/>
      <c r="W49" s="7"/>
      <c r="X49" s="7"/>
      <c r="Y49" s="7"/>
      <c r="Z49" s="7"/>
      <c r="AB49" s="25"/>
      <c r="AD49" s="13"/>
    </row>
    <row r="50" spans="1:30" s="9" customFormat="1" ht="21.75" customHeight="1" x14ac:dyDescent="0.25">
      <c r="A50" s="15"/>
      <c r="B50" s="134" t="s">
        <v>30</v>
      </c>
      <c r="D50" s="207"/>
      <c r="E50" s="60"/>
      <c r="F50" s="149">
        <f t="shared" si="14"/>
        <v>0</v>
      </c>
      <c r="G50" s="4"/>
      <c r="H50" s="20">
        <f t="shared" si="15"/>
        <v>0</v>
      </c>
      <c r="I50" s="149">
        <f t="shared" si="16"/>
        <v>0</v>
      </c>
      <c r="J50" s="1"/>
      <c r="K50" s="152">
        <f t="shared" si="17"/>
        <v>0</v>
      </c>
      <c r="L50" s="1"/>
      <c r="M50" s="155">
        <f t="shared" si="18"/>
        <v>0</v>
      </c>
      <c r="O50" s="116">
        <v>8</v>
      </c>
      <c r="P50" s="116">
        <v>1.5</v>
      </c>
      <c r="Q50" s="116">
        <f t="shared" si="19"/>
        <v>9.5</v>
      </c>
      <c r="R50" s="115">
        <v>7</v>
      </c>
      <c r="S50" s="115">
        <f t="shared" si="20"/>
        <v>0</v>
      </c>
      <c r="T50" s="10"/>
      <c r="V50" s="11"/>
      <c r="W50" s="7"/>
      <c r="X50" s="7"/>
      <c r="Y50" s="7"/>
      <c r="Z50" s="7"/>
      <c r="AB50" s="25"/>
      <c r="AD50" s="13"/>
    </row>
    <row r="51" spans="1:30" s="9" customFormat="1" ht="21.75" customHeight="1" thickBot="1" x14ac:dyDescent="0.3">
      <c r="A51" s="15"/>
      <c r="B51" s="135" t="s">
        <v>31</v>
      </c>
      <c r="D51" s="208"/>
      <c r="E51" s="60"/>
      <c r="F51" s="150">
        <f t="shared" si="14"/>
        <v>0</v>
      </c>
      <c r="G51" s="4"/>
      <c r="H51" s="21">
        <f t="shared" si="15"/>
        <v>0</v>
      </c>
      <c r="I51" s="150">
        <f t="shared" si="16"/>
        <v>0</v>
      </c>
      <c r="J51" s="1"/>
      <c r="K51" s="153">
        <f t="shared" si="17"/>
        <v>0</v>
      </c>
      <c r="L51" s="1"/>
      <c r="M51" s="156">
        <f t="shared" si="18"/>
        <v>0</v>
      </c>
      <c r="O51" s="116">
        <v>9</v>
      </c>
      <c r="P51" s="116">
        <v>2.6</v>
      </c>
      <c r="Q51" s="116">
        <f t="shared" si="19"/>
        <v>11.6</v>
      </c>
      <c r="R51" s="115">
        <v>8</v>
      </c>
      <c r="S51" s="115">
        <f t="shared" si="20"/>
        <v>0</v>
      </c>
      <c r="T51" s="10"/>
      <c r="V51" s="11"/>
      <c r="W51" s="7"/>
      <c r="X51" s="7"/>
      <c r="Y51" s="7"/>
      <c r="Z51" s="7"/>
      <c r="AB51" s="25"/>
      <c r="AD51" s="13"/>
    </row>
    <row r="52" spans="1:30" s="166" customFormat="1" ht="21.75" customHeight="1" x14ac:dyDescent="0.25">
      <c r="A52" s="165"/>
      <c r="D52" s="167"/>
      <c r="E52" s="168"/>
      <c r="F52" s="169">
        <f>SUM(F40:F51)</f>
        <v>0</v>
      </c>
      <c r="G52" s="169"/>
      <c r="H52" s="169"/>
      <c r="I52" s="169">
        <f>SUM(I40:I51)</f>
        <v>0</v>
      </c>
      <c r="K52" s="170">
        <f>SUM(K40:K51)</f>
        <v>0</v>
      </c>
      <c r="M52" s="171">
        <f>SUM(M40:M51)</f>
        <v>0</v>
      </c>
      <c r="R52" s="172"/>
      <c r="S52" s="212">
        <f>SUM(S40:S51)</f>
        <v>0</v>
      </c>
      <c r="T52" s="172"/>
      <c r="V52" s="167"/>
      <c r="W52" s="169"/>
      <c r="X52" s="169"/>
      <c r="Y52" s="169"/>
      <c r="Z52" s="169"/>
      <c r="AB52" s="170"/>
      <c r="AD52" s="171"/>
    </row>
    <row r="53" spans="1:30" s="9" customFormat="1" ht="21.75" customHeight="1" thickBot="1" x14ac:dyDescent="0.3">
      <c r="A53" s="15"/>
      <c r="B53" s="2"/>
      <c r="D53" s="1"/>
      <c r="E53" s="66"/>
      <c r="F53" s="1"/>
      <c r="G53" s="5"/>
      <c r="H53" s="1"/>
      <c r="I53" s="1"/>
      <c r="J53" s="1"/>
      <c r="K53" s="24"/>
      <c r="L53" s="1"/>
      <c r="M53" s="12"/>
      <c r="O53" s="1"/>
      <c r="P53" s="1"/>
      <c r="Q53" s="1"/>
      <c r="R53" s="8"/>
      <c r="S53" s="8"/>
      <c r="T53" s="10"/>
      <c r="V53" s="11"/>
      <c r="W53" s="7"/>
      <c r="X53" s="7"/>
      <c r="Y53" s="7"/>
      <c r="Z53" s="7"/>
      <c r="AB53" s="25"/>
      <c r="AD53" s="13"/>
    </row>
    <row r="54" spans="1:30" s="9" customFormat="1" ht="21.75" customHeight="1" thickBot="1" x14ac:dyDescent="0.3">
      <c r="A54" s="15"/>
      <c r="B54" s="236" t="s">
        <v>33</v>
      </c>
      <c r="D54" s="82" t="s">
        <v>52</v>
      </c>
      <c r="E54" s="67"/>
      <c r="F54" s="78" t="s">
        <v>51</v>
      </c>
      <c r="G54" s="27"/>
      <c r="H54" s="28"/>
      <c r="I54" s="33" t="s">
        <v>35</v>
      </c>
      <c r="J54" s="28"/>
      <c r="K54" s="33" t="s">
        <v>15</v>
      </c>
      <c r="L54" s="28"/>
      <c r="M54" s="38" t="s">
        <v>38</v>
      </c>
      <c r="O54" s="111" t="s">
        <v>53</v>
      </c>
      <c r="P54" s="112"/>
      <c r="Q54" s="112"/>
      <c r="R54" s="113"/>
      <c r="S54" s="113"/>
      <c r="T54" s="10"/>
      <c r="V54" s="11"/>
      <c r="W54" s="7"/>
      <c r="X54" s="7"/>
      <c r="Y54" s="7"/>
      <c r="Z54" s="7"/>
      <c r="AB54" s="25"/>
      <c r="AD54" s="13"/>
    </row>
    <row r="55" spans="1:30" s="9" customFormat="1" ht="21.75" customHeight="1" thickBot="1" x14ac:dyDescent="0.3">
      <c r="A55" s="15"/>
      <c r="B55" s="237"/>
      <c r="D55" s="83" t="s">
        <v>7</v>
      </c>
      <c r="E55" s="70"/>
      <c r="F55" s="79" t="s">
        <v>8</v>
      </c>
      <c r="G55" s="39"/>
      <c r="H55" s="45" t="s">
        <v>7</v>
      </c>
      <c r="I55" s="37" t="s">
        <v>8</v>
      </c>
      <c r="J55" s="23"/>
      <c r="K55" s="37" t="s">
        <v>42</v>
      </c>
      <c r="L55" s="23"/>
      <c r="M55" s="37" t="s">
        <v>41</v>
      </c>
      <c r="O55" s="114" t="s">
        <v>10</v>
      </c>
      <c r="P55" s="114" t="s">
        <v>15</v>
      </c>
      <c r="Q55" s="114" t="s">
        <v>37</v>
      </c>
      <c r="R55" s="115" t="s">
        <v>38</v>
      </c>
      <c r="S55" s="115"/>
      <c r="T55" s="10"/>
      <c r="V55" s="11"/>
      <c r="W55" s="7"/>
      <c r="X55" s="7"/>
      <c r="Y55" s="7"/>
      <c r="Z55" s="7"/>
      <c r="AB55" s="25"/>
      <c r="AD55" s="13"/>
    </row>
    <row r="56" spans="1:30" s="9" customFormat="1" ht="21.75" customHeight="1" x14ac:dyDescent="0.25">
      <c r="A56" s="15"/>
      <c r="B56" s="136" t="s">
        <v>18</v>
      </c>
      <c r="D56" s="206"/>
      <c r="E56" s="60"/>
      <c r="F56" s="139">
        <f t="shared" ref="F56:F68" si="21">D56*Q56</f>
        <v>0</v>
      </c>
      <c r="G56" s="4"/>
      <c r="H56" s="19">
        <f>D56</f>
        <v>0</v>
      </c>
      <c r="I56" s="139">
        <f t="shared" ref="I56:I68" si="22">H56*O56</f>
        <v>0</v>
      </c>
      <c r="J56" s="1"/>
      <c r="K56" s="142">
        <f t="shared" ref="K56:K68" si="23">P56*D56</f>
        <v>0</v>
      </c>
      <c r="L56" s="1"/>
      <c r="M56" s="145">
        <f t="shared" ref="M56:M68" si="24">S56/480</f>
        <v>0</v>
      </c>
      <c r="O56" s="116">
        <v>15</v>
      </c>
      <c r="P56" s="116">
        <v>4</v>
      </c>
      <c r="Q56" s="116">
        <f>P56+O56</f>
        <v>19</v>
      </c>
      <c r="R56" s="115">
        <v>30</v>
      </c>
      <c r="S56" s="115">
        <f t="shared" ref="S56:S68" si="25">D56*R56</f>
        <v>0</v>
      </c>
      <c r="T56" s="10"/>
      <c r="V56" s="11"/>
      <c r="W56" s="7"/>
      <c r="X56" s="7"/>
      <c r="Y56" s="7"/>
      <c r="Z56" s="7"/>
      <c r="AB56" s="25"/>
      <c r="AD56" s="13"/>
    </row>
    <row r="57" spans="1:30" s="9" customFormat="1" ht="21.75" customHeight="1" x14ac:dyDescent="0.25">
      <c r="A57" s="15"/>
      <c r="B57" s="137" t="s">
        <v>19</v>
      </c>
      <c r="D57" s="207"/>
      <c r="E57" s="60"/>
      <c r="F57" s="140">
        <f t="shared" si="21"/>
        <v>0</v>
      </c>
      <c r="G57" s="4"/>
      <c r="H57" s="20">
        <f>D57</f>
        <v>0</v>
      </c>
      <c r="I57" s="140">
        <f t="shared" si="22"/>
        <v>0</v>
      </c>
      <c r="J57" s="1"/>
      <c r="K57" s="143">
        <f t="shared" si="23"/>
        <v>0</v>
      </c>
      <c r="L57" s="1"/>
      <c r="M57" s="146">
        <f t="shared" si="24"/>
        <v>0</v>
      </c>
      <c r="O57" s="116">
        <v>12</v>
      </c>
      <c r="P57" s="116">
        <v>3</v>
      </c>
      <c r="Q57" s="116">
        <f t="shared" ref="Q57:Q68" si="26">P57+O57</f>
        <v>15</v>
      </c>
      <c r="R57" s="115">
        <v>25</v>
      </c>
      <c r="S57" s="115">
        <f t="shared" si="25"/>
        <v>0</v>
      </c>
      <c r="T57" s="10"/>
      <c r="V57" s="11"/>
      <c r="W57" s="7"/>
      <c r="X57" s="7"/>
      <c r="Y57" s="7"/>
      <c r="Z57" s="7"/>
      <c r="AB57" s="25"/>
      <c r="AD57" s="13"/>
    </row>
    <row r="58" spans="1:30" s="9" customFormat="1" ht="21.75" customHeight="1" x14ac:dyDescent="0.25">
      <c r="A58" s="15"/>
      <c r="B58" s="137" t="s">
        <v>6</v>
      </c>
      <c r="D58" s="207"/>
      <c r="E58" s="60"/>
      <c r="F58" s="140">
        <f t="shared" si="21"/>
        <v>0</v>
      </c>
      <c r="G58" s="4"/>
      <c r="H58" s="20">
        <f t="shared" ref="H58:H67" si="27">D58</f>
        <v>0</v>
      </c>
      <c r="I58" s="140">
        <f t="shared" si="22"/>
        <v>0</v>
      </c>
      <c r="J58" s="1"/>
      <c r="K58" s="143">
        <f t="shared" si="23"/>
        <v>0</v>
      </c>
      <c r="L58" s="1"/>
      <c r="M58" s="146">
        <f t="shared" si="24"/>
        <v>0</v>
      </c>
      <c r="O58" s="116">
        <v>15</v>
      </c>
      <c r="P58" s="116">
        <v>1</v>
      </c>
      <c r="Q58" s="116">
        <f t="shared" si="26"/>
        <v>16</v>
      </c>
      <c r="R58" s="115">
        <v>12</v>
      </c>
      <c r="S58" s="115">
        <f t="shared" si="25"/>
        <v>0</v>
      </c>
      <c r="T58" s="10"/>
      <c r="V58" s="11"/>
      <c r="W58" s="7"/>
      <c r="X58" s="7"/>
      <c r="Y58" s="7"/>
      <c r="Z58" s="7"/>
      <c r="AB58" s="25"/>
      <c r="AD58" s="13"/>
    </row>
    <row r="59" spans="1:30" s="9" customFormat="1" ht="21.75" customHeight="1" x14ac:dyDescent="0.25">
      <c r="A59" s="15"/>
      <c r="B59" s="137" t="s">
        <v>0</v>
      </c>
      <c r="D59" s="207"/>
      <c r="E59" s="60"/>
      <c r="F59" s="140">
        <f t="shared" si="21"/>
        <v>0</v>
      </c>
      <c r="G59" s="4"/>
      <c r="H59" s="20">
        <f t="shared" si="27"/>
        <v>0</v>
      </c>
      <c r="I59" s="140">
        <f t="shared" si="22"/>
        <v>0</v>
      </c>
      <c r="J59" s="1"/>
      <c r="K59" s="143">
        <f t="shared" si="23"/>
        <v>0</v>
      </c>
      <c r="L59" s="1"/>
      <c r="M59" s="146">
        <f t="shared" si="24"/>
        <v>0</v>
      </c>
      <c r="O59" s="116">
        <v>12</v>
      </c>
      <c r="P59" s="116">
        <v>2</v>
      </c>
      <c r="Q59" s="116">
        <f t="shared" si="26"/>
        <v>14</v>
      </c>
      <c r="R59" s="115">
        <v>15</v>
      </c>
      <c r="S59" s="115">
        <f t="shared" si="25"/>
        <v>0</v>
      </c>
      <c r="T59" s="10"/>
      <c r="V59" s="11"/>
      <c r="W59" s="7"/>
      <c r="X59" s="7"/>
      <c r="Y59" s="7"/>
      <c r="Z59" s="7"/>
      <c r="AB59" s="25"/>
      <c r="AD59" s="13"/>
    </row>
    <row r="60" spans="1:30" s="9" customFormat="1" ht="21.75" customHeight="1" x14ac:dyDescent="0.25">
      <c r="A60" s="15"/>
      <c r="B60" s="137" t="s">
        <v>1</v>
      </c>
      <c r="D60" s="207"/>
      <c r="E60" s="60"/>
      <c r="F60" s="140">
        <f t="shared" si="21"/>
        <v>0</v>
      </c>
      <c r="G60" s="4"/>
      <c r="H60" s="20">
        <f t="shared" si="27"/>
        <v>0</v>
      </c>
      <c r="I60" s="140">
        <f t="shared" si="22"/>
        <v>0</v>
      </c>
      <c r="J60" s="1"/>
      <c r="K60" s="143">
        <f t="shared" si="23"/>
        <v>0</v>
      </c>
      <c r="L60" s="1"/>
      <c r="M60" s="146">
        <f t="shared" si="24"/>
        <v>0</v>
      </c>
      <c r="O60" s="116">
        <v>12</v>
      </c>
      <c r="P60" s="116">
        <v>2.5</v>
      </c>
      <c r="Q60" s="116">
        <f t="shared" si="26"/>
        <v>14.5</v>
      </c>
      <c r="R60" s="115">
        <v>15</v>
      </c>
      <c r="S60" s="115">
        <f t="shared" si="25"/>
        <v>0</v>
      </c>
      <c r="T60" s="10"/>
      <c r="V60" s="11"/>
      <c r="W60" s="7"/>
      <c r="X60" s="7"/>
      <c r="Y60" s="7"/>
      <c r="Z60" s="7"/>
      <c r="AB60" s="25"/>
      <c r="AD60" s="13"/>
    </row>
    <row r="61" spans="1:30" s="9" customFormat="1" ht="21.75" customHeight="1" x14ac:dyDescent="0.25">
      <c r="A61" s="15"/>
      <c r="B61" s="137" t="s">
        <v>9</v>
      </c>
      <c r="D61" s="207"/>
      <c r="E61" s="60"/>
      <c r="F61" s="140">
        <f t="shared" si="21"/>
        <v>0</v>
      </c>
      <c r="G61" s="4"/>
      <c r="H61" s="20">
        <f t="shared" si="27"/>
        <v>0</v>
      </c>
      <c r="I61" s="140">
        <f t="shared" si="22"/>
        <v>0</v>
      </c>
      <c r="J61" s="1"/>
      <c r="K61" s="143">
        <f t="shared" si="23"/>
        <v>0</v>
      </c>
      <c r="L61" s="1"/>
      <c r="M61" s="146">
        <f t="shared" si="24"/>
        <v>0</v>
      </c>
      <c r="O61" s="116">
        <v>14</v>
      </c>
      <c r="P61" s="116">
        <v>2.9</v>
      </c>
      <c r="Q61" s="116">
        <f t="shared" si="26"/>
        <v>16.899999999999999</v>
      </c>
      <c r="R61" s="115">
        <v>20</v>
      </c>
      <c r="S61" s="115">
        <f t="shared" si="25"/>
        <v>0</v>
      </c>
      <c r="T61" s="10"/>
      <c r="V61" s="11"/>
      <c r="W61" s="7"/>
      <c r="X61" s="7"/>
      <c r="Y61" s="7"/>
      <c r="Z61" s="7"/>
      <c r="AB61" s="25"/>
      <c r="AD61" s="13"/>
    </row>
    <row r="62" spans="1:30" s="9" customFormat="1" ht="21.75" customHeight="1" x14ac:dyDescent="0.25">
      <c r="A62" s="15"/>
      <c r="B62" s="137" t="s">
        <v>50</v>
      </c>
      <c r="D62" s="207"/>
      <c r="E62" s="60"/>
      <c r="F62" s="140">
        <f t="shared" si="21"/>
        <v>0</v>
      </c>
      <c r="G62" s="4"/>
      <c r="H62" s="20">
        <f t="shared" si="27"/>
        <v>0</v>
      </c>
      <c r="I62" s="140">
        <f t="shared" si="22"/>
        <v>0</v>
      </c>
      <c r="J62" s="1"/>
      <c r="K62" s="143">
        <f t="shared" si="23"/>
        <v>0</v>
      </c>
      <c r="L62" s="1"/>
      <c r="M62" s="146">
        <f t="shared" si="24"/>
        <v>0</v>
      </c>
      <c r="O62" s="116">
        <v>8</v>
      </c>
      <c r="P62" s="116">
        <v>1.6</v>
      </c>
      <c r="Q62" s="116">
        <f t="shared" si="26"/>
        <v>9.6</v>
      </c>
      <c r="R62" s="115">
        <v>8</v>
      </c>
      <c r="S62" s="115">
        <f t="shared" si="25"/>
        <v>0</v>
      </c>
      <c r="T62" s="10"/>
      <c r="V62" s="11"/>
      <c r="W62" s="7"/>
      <c r="X62" s="7"/>
      <c r="Y62" s="7"/>
      <c r="Z62" s="7"/>
      <c r="AB62" s="25"/>
      <c r="AD62" s="13"/>
    </row>
    <row r="63" spans="1:30" s="9" customFormat="1" ht="21.75" customHeight="1" x14ac:dyDescent="0.25">
      <c r="A63" s="15"/>
      <c r="B63" s="137" t="s">
        <v>20</v>
      </c>
      <c r="D63" s="207"/>
      <c r="E63" s="60"/>
      <c r="F63" s="140">
        <f t="shared" si="21"/>
        <v>0</v>
      </c>
      <c r="G63" s="4"/>
      <c r="H63" s="20">
        <f t="shared" si="27"/>
        <v>0</v>
      </c>
      <c r="I63" s="140">
        <f t="shared" si="22"/>
        <v>0</v>
      </c>
      <c r="J63" s="1"/>
      <c r="K63" s="143">
        <f t="shared" si="23"/>
        <v>0</v>
      </c>
      <c r="L63" s="1"/>
      <c r="M63" s="146">
        <f t="shared" si="24"/>
        <v>0</v>
      </c>
      <c r="O63" s="116">
        <v>25</v>
      </c>
      <c r="P63" s="116">
        <v>4.5</v>
      </c>
      <c r="Q63" s="116">
        <f t="shared" si="26"/>
        <v>29.5</v>
      </c>
      <c r="R63" s="115">
        <v>45</v>
      </c>
      <c r="S63" s="115">
        <f t="shared" si="25"/>
        <v>0</v>
      </c>
      <c r="T63" s="10"/>
      <c r="V63" s="11"/>
      <c r="W63" s="7"/>
      <c r="X63" s="7"/>
      <c r="Y63" s="7"/>
      <c r="Z63" s="7"/>
      <c r="AB63" s="25"/>
      <c r="AD63" s="13"/>
    </row>
    <row r="64" spans="1:30" s="9" customFormat="1" ht="21.75" customHeight="1" x14ac:dyDescent="0.25">
      <c r="A64" s="15"/>
      <c r="B64" s="137" t="s">
        <v>34</v>
      </c>
      <c r="D64" s="207"/>
      <c r="E64" s="60"/>
      <c r="F64" s="140">
        <f t="shared" si="21"/>
        <v>0</v>
      </c>
      <c r="G64" s="4"/>
      <c r="H64" s="20">
        <f t="shared" si="27"/>
        <v>0</v>
      </c>
      <c r="I64" s="140">
        <f t="shared" si="22"/>
        <v>0</v>
      </c>
      <c r="J64" s="1"/>
      <c r="K64" s="143">
        <f t="shared" si="23"/>
        <v>0</v>
      </c>
      <c r="L64" s="1"/>
      <c r="M64" s="146">
        <f t="shared" si="24"/>
        <v>0</v>
      </c>
      <c r="O64" s="116">
        <v>8</v>
      </c>
      <c r="P64" s="116">
        <v>1.5</v>
      </c>
      <c r="Q64" s="116">
        <f t="shared" si="26"/>
        <v>9.5</v>
      </c>
      <c r="R64" s="115">
        <v>20</v>
      </c>
      <c r="S64" s="115">
        <f t="shared" si="25"/>
        <v>0</v>
      </c>
      <c r="T64" s="10"/>
      <c r="V64" s="11"/>
      <c r="W64" s="7"/>
      <c r="X64" s="7"/>
      <c r="Y64" s="7"/>
      <c r="Z64" s="7"/>
      <c r="AB64" s="25"/>
      <c r="AD64" s="13"/>
    </row>
    <row r="65" spans="1:34" s="9" customFormat="1" ht="21.75" customHeight="1" x14ac:dyDescent="0.25">
      <c r="A65" s="15"/>
      <c r="B65" s="137" t="s">
        <v>63</v>
      </c>
      <c r="D65" s="207"/>
      <c r="E65" s="60"/>
      <c r="F65" s="140">
        <f t="shared" si="21"/>
        <v>0</v>
      </c>
      <c r="G65" s="4"/>
      <c r="H65" s="20">
        <f t="shared" si="27"/>
        <v>0</v>
      </c>
      <c r="I65" s="140">
        <f t="shared" si="22"/>
        <v>0</v>
      </c>
      <c r="J65" s="1"/>
      <c r="K65" s="143">
        <f t="shared" si="23"/>
        <v>0</v>
      </c>
      <c r="L65" s="1"/>
      <c r="M65" s="146">
        <f t="shared" si="24"/>
        <v>0</v>
      </c>
      <c r="O65" s="116">
        <v>25</v>
      </c>
      <c r="P65" s="116">
        <v>4.4000000000000004</v>
      </c>
      <c r="Q65" s="116">
        <f t="shared" si="26"/>
        <v>29.4</v>
      </c>
      <c r="R65" s="115">
        <v>20</v>
      </c>
      <c r="S65" s="115">
        <f t="shared" si="25"/>
        <v>0</v>
      </c>
      <c r="T65" s="10"/>
      <c r="V65" s="11"/>
      <c r="W65" s="7"/>
      <c r="X65" s="7"/>
      <c r="Y65" s="7"/>
      <c r="Z65" s="7"/>
      <c r="AB65" s="25"/>
      <c r="AD65" s="13"/>
    </row>
    <row r="66" spans="1:34" s="9" customFormat="1" ht="21.75" customHeight="1" x14ac:dyDescent="0.25">
      <c r="A66" s="15"/>
      <c r="B66" s="137" t="s">
        <v>2</v>
      </c>
      <c r="D66" s="207"/>
      <c r="E66" s="60"/>
      <c r="F66" s="140">
        <f t="shared" si="21"/>
        <v>0</v>
      </c>
      <c r="G66" s="4"/>
      <c r="H66" s="20">
        <f t="shared" si="27"/>
        <v>0</v>
      </c>
      <c r="I66" s="140">
        <f t="shared" si="22"/>
        <v>0</v>
      </c>
      <c r="J66" s="1"/>
      <c r="K66" s="143">
        <f t="shared" si="23"/>
        <v>0</v>
      </c>
      <c r="L66" s="1"/>
      <c r="M66" s="146">
        <f t="shared" si="24"/>
        <v>0</v>
      </c>
      <c r="O66" s="116">
        <v>25</v>
      </c>
      <c r="P66" s="116">
        <v>8.5</v>
      </c>
      <c r="Q66" s="116">
        <f t="shared" si="26"/>
        <v>33.5</v>
      </c>
      <c r="R66" s="115">
        <v>35</v>
      </c>
      <c r="S66" s="115">
        <f t="shared" si="25"/>
        <v>0</v>
      </c>
      <c r="T66" s="10"/>
      <c r="V66" s="11"/>
      <c r="W66" s="7"/>
      <c r="X66" s="7"/>
      <c r="Y66" s="7"/>
      <c r="Z66" s="7"/>
      <c r="AB66" s="25"/>
      <c r="AD66" s="13"/>
    </row>
    <row r="67" spans="1:34" s="9" customFormat="1" ht="21.75" customHeight="1" x14ac:dyDescent="0.25">
      <c r="A67" s="15"/>
      <c r="B67" s="137" t="s">
        <v>23</v>
      </c>
      <c r="D67" s="207"/>
      <c r="E67" s="60"/>
      <c r="F67" s="140">
        <f t="shared" si="21"/>
        <v>0</v>
      </c>
      <c r="G67" s="4"/>
      <c r="H67" s="20">
        <f t="shared" si="27"/>
        <v>0</v>
      </c>
      <c r="I67" s="140">
        <f t="shared" si="22"/>
        <v>0</v>
      </c>
      <c r="J67" s="1"/>
      <c r="K67" s="143">
        <f t="shared" si="23"/>
        <v>0</v>
      </c>
      <c r="L67" s="1"/>
      <c r="M67" s="146">
        <f t="shared" si="24"/>
        <v>0</v>
      </c>
      <c r="O67" s="116">
        <v>12</v>
      </c>
      <c r="P67" s="116">
        <v>5.6</v>
      </c>
      <c r="Q67" s="116">
        <f t="shared" si="26"/>
        <v>17.600000000000001</v>
      </c>
      <c r="R67" s="115">
        <v>12</v>
      </c>
      <c r="S67" s="115">
        <f t="shared" si="25"/>
        <v>0</v>
      </c>
      <c r="T67" s="10"/>
      <c r="V67" s="11"/>
      <c r="W67" s="7"/>
      <c r="X67" s="7"/>
      <c r="Y67" s="7"/>
      <c r="Z67" s="7"/>
      <c r="AB67" s="25"/>
      <c r="AD67" s="13"/>
    </row>
    <row r="68" spans="1:34" s="9" customFormat="1" ht="21.75" customHeight="1" thickBot="1" x14ac:dyDescent="0.3">
      <c r="A68" s="15"/>
      <c r="B68" s="138" t="s">
        <v>22</v>
      </c>
      <c r="D68" s="208"/>
      <c r="E68" s="60"/>
      <c r="F68" s="141">
        <f t="shared" si="21"/>
        <v>0</v>
      </c>
      <c r="G68" s="4"/>
      <c r="H68" s="21">
        <f>D68</f>
        <v>0</v>
      </c>
      <c r="I68" s="141">
        <f t="shared" si="22"/>
        <v>0</v>
      </c>
      <c r="J68" s="1"/>
      <c r="K68" s="144">
        <f t="shared" si="23"/>
        <v>0</v>
      </c>
      <c r="L68" s="1"/>
      <c r="M68" s="147">
        <f t="shared" si="24"/>
        <v>0</v>
      </c>
      <c r="O68" s="116">
        <v>13</v>
      </c>
      <c r="P68" s="116">
        <v>5.6</v>
      </c>
      <c r="Q68" s="116">
        <f t="shared" si="26"/>
        <v>18.600000000000001</v>
      </c>
      <c r="R68" s="115">
        <v>25</v>
      </c>
      <c r="S68" s="115">
        <f t="shared" si="25"/>
        <v>0</v>
      </c>
      <c r="T68" s="10"/>
      <c r="V68" s="11"/>
      <c r="W68" s="7"/>
      <c r="X68" s="7"/>
      <c r="Y68" s="7"/>
      <c r="Z68" s="7"/>
      <c r="AB68" s="25"/>
      <c r="AD68" s="13"/>
    </row>
    <row r="69" spans="1:34" s="158" customFormat="1" ht="21.75" customHeight="1" x14ac:dyDescent="0.25">
      <c r="A69" s="157"/>
      <c r="D69" s="159"/>
      <c r="E69" s="160"/>
      <c r="F69" s="161">
        <f>SUM(F56:F68)</f>
        <v>0</v>
      </c>
      <c r="G69" s="161"/>
      <c r="H69" s="161">
        <f>D69</f>
        <v>0</v>
      </c>
      <c r="I69" s="161">
        <f>SUM(I56:I68)</f>
        <v>0</v>
      </c>
      <c r="K69" s="162">
        <f>SUM(K56:K68)</f>
        <v>0</v>
      </c>
      <c r="M69" s="163">
        <f>SUM(M56:M68)</f>
        <v>0</v>
      </c>
      <c r="R69" s="164"/>
      <c r="S69" s="212">
        <f>SUM(S56:S68)</f>
        <v>0</v>
      </c>
      <c r="T69" s="164"/>
      <c r="V69" s="159"/>
      <c r="W69" s="161"/>
      <c r="X69" s="161"/>
      <c r="Y69" s="161"/>
      <c r="Z69" s="161"/>
      <c r="AB69" s="162"/>
      <c r="AD69" s="163"/>
    </row>
    <row r="70" spans="1:34" s="9" customFormat="1" ht="21.75" customHeight="1" thickBot="1" x14ac:dyDescent="0.3">
      <c r="A70" s="15"/>
      <c r="D70" s="11"/>
      <c r="E70" s="61"/>
      <c r="F70" s="7"/>
      <c r="G70" s="7"/>
      <c r="H70" s="7"/>
      <c r="I70" s="7"/>
      <c r="K70" s="25"/>
      <c r="M70" s="13"/>
      <c r="R70" s="10"/>
      <c r="S70" s="10"/>
      <c r="T70" s="10"/>
      <c r="V70" s="11"/>
      <c r="W70" s="7"/>
      <c r="X70" s="7"/>
      <c r="Y70" s="7"/>
      <c r="Z70" s="7"/>
      <c r="AB70" s="25"/>
      <c r="AD70" s="13"/>
    </row>
    <row r="71" spans="1:34" s="9" customFormat="1" ht="21.75" customHeight="1" x14ac:dyDescent="0.25">
      <c r="A71" s="15"/>
      <c r="B71" s="215" t="s">
        <v>66</v>
      </c>
      <c r="D71" s="11"/>
      <c r="E71" s="61"/>
      <c r="F71" s="7"/>
      <c r="G71" s="7"/>
      <c r="H71" s="7"/>
      <c r="I71" s="7"/>
      <c r="K71" s="25"/>
      <c r="M71" s="13"/>
      <c r="R71" s="10"/>
      <c r="S71" s="10"/>
      <c r="W71" s="7"/>
      <c r="X71" s="7"/>
      <c r="Y71" s="7"/>
      <c r="Z71" s="7"/>
      <c r="AB71" s="25"/>
      <c r="AD71" s="13"/>
    </row>
    <row r="72" spans="1:34" ht="21.75" customHeight="1" thickBot="1" x14ac:dyDescent="0.3">
      <c r="B72" s="216"/>
      <c r="C72" s="1"/>
      <c r="K72" s="24"/>
      <c r="N72" s="2"/>
    </row>
    <row r="73" spans="1:34" s="50" customFormat="1" ht="21.75" customHeight="1" thickBot="1" x14ac:dyDescent="0.3">
      <c r="A73" s="51"/>
      <c r="B73" s="54" t="s">
        <v>48</v>
      </c>
      <c r="D73" s="102">
        <f>D74+D75+D76</f>
        <v>0</v>
      </c>
      <c r="E73" s="63"/>
      <c r="G73" s="92"/>
      <c r="H73" s="90"/>
      <c r="I73" s="223" t="s">
        <v>56</v>
      </c>
      <c r="J73" s="224"/>
      <c r="K73" s="224"/>
      <c r="L73" s="224"/>
      <c r="M73" s="225"/>
      <c r="N73" s="93"/>
      <c r="O73" s="48"/>
      <c r="P73" s="48"/>
      <c r="Q73" s="48"/>
      <c r="R73" s="48"/>
      <c r="S73" s="48"/>
    </row>
    <row r="74" spans="1:34" s="50" customFormat="1" ht="21.75" customHeight="1" x14ac:dyDescent="0.25">
      <c r="A74" s="51"/>
      <c r="B74" s="55" t="s">
        <v>43</v>
      </c>
      <c r="D74" s="103">
        <f>I19+I52+I36+I69+D77</f>
        <v>0</v>
      </c>
      <c r="E74" s="63"/>
      <c r="G74" s="94"/>
      <c r="H74" s="86"/>
      <c r="I74" s="221">
        <f>M19+M52+M36+M69</f>
        <v>0</v>
      </c>
      <c r="J74" s="219"/>
      <c r="K74" s="226" t="s">
        <v>49</v>
      </c>
      <c r="L74" s="88"/>
      <c r="M74" s="217">
        <f>I74*130%</f>
        <v>0</v>
      </c>
      <c r="N74" s="95"/>
      <c r="O74" s="48"/>
      <c r="P74" s="48"/>
      <c r="Q74" s="48"/>
      <c r="R74" s="48"/>
      <c r="S74" s="48"/>
    </row>
    <row r="75" spans="1:34" s="50" customFormat="1" ht="21.75" customHeight="1" thickBot="1" x14ac:dyDescent="0.3">
      <c r="A75" s="51"/>
      <c r="B75" s="55" t="s">
        <v>47</v>
      </c>
      <c r="D75" s="103">
        <f>K19+K52+K36+K69</f>
        <v>0</v>
      </c>
      <c r="E75" s="63"/>
      <c r="G75" s="96"/>
      <c r="H75" s="87"/>
      <c r="I75" s="222"/>
      <c r="J75" s="220"/>
      <c r="K75" s="227"/>
      <c r="L75" s="89"/>
      <c r="M75" s="218"/>
      <c r="N75" s="97"/>
      <c r="O75" s="48"/>
      <c r="P75" s="48"/>
      <c r="Q75" s="48"/>
      <c r="R75" s="48"/>
      <c r="S75" s="48"/>
    </row>
    <row r="76" spans="1:34" s="50" customFormat="1" ht="21.75" customHeight="1" thickBot="1" x14ac:dyDescent="0.3">
      <c r="A76" s="51"/>
      <c r="B76" s="55" t="s">
        <v>44</v>
      </c>
      <c r="D76" s="209"/>
      <c r="E76" s="64"/>
      <c r="G76" s="99"/>
      <c r="H76" s="98"/>
      <c r="I76" s="223" t="s">
        <v>58</v>
      </c>
      <c r="J76" s="224"/>
      <c r="K76" s="224"/>
      <c r="L76" s="224"/>
      <c r="M76" s="225"/>
      <c r="N76" s="91"/>
      <c r="O76" s="48"/>
      <c r="P76" s="48"/>
      <c r="Q76" s="48"/>
      <c r="R76" s="48"/>
      <c r="S76" s="48"/>
      <c r="AG76" s="50" t="s">
        <v>38</v>
      </c>
      <c r="AH76" s="52"/>
    </row>
    <row r="77" spans="1:34" s="50" customFormat="1" ht="21.75" customHeight="1" thickBot="1" x14ac:dyDescent="0.3">
      <c r="A77" s="51"/>
      <c r="B77" s="57" t="s">
        <v>36</v>
      </c>
      <c r="D77" s="210"/>
      <c r="E77" s="64"/>
      <c r="O77" s="48"/>
      <c r="P77" s="48"/>
      <c r="Q77" s="48"/>
      <c r="R77" s="48"/>
      <c r="S77" s="48"/>
    </row>
    <row r="78" spans="1:34" s="50" customFormat="1" ht="9" customHeight="1" thickBot="1" x14ac:dyDescent="0.3">
      <c r="A78" s="51"/>
      <c r="B78" s="56"/>
      <c r="D78" s="7"/>
      <c r="E78" s="64"/>
      <c r="O78" s="48"/>
      <c r="P78" s="48"/>
      <c r="Q78" s="48"/>
      <c r="R78" s="48"/>
      <c r="S78" s="48"/>
    </row>
    <row r="79" spans="1:34" s="50" customFormat="1" ht="21.75" customHeight="1" thickBot="1" x14ac:dyDescent="0.3">
      <c r="A79" s="51"/>
      <c r="B79" s="100" t="s">
        <v>57</v>
      </c>
      <c r="D79" s="101">
        <f>D74*5%</f>
        <v>0</v>
      </c>
      <c r="E79" s="65"/>
      <c r="F79" s="26"/>
    </row>
    <row r="80" spans="1:34" s="50" customFormat="1" ht="9" customHeight="1" thickBot="1" x14ac:dyDescent="0.3">
      <c r="A80" s="51"/>
      <c r="D80" s="9"/>
      <c r="E80" s="71"/>
    </row>
    <row r="81" spans="1:22" s="50" customFormat="1" ht="21.75" customHeight="1" thickBot="1" x14ac:dyDescent="0.3">
      <c r="A81" s="51"/>
      <c r="B81" s="49" t="s">
        <v>45</v>
      </c>
      <c r="D81" s="104">
        <f>D74*95%+D75</f>
        <v>0</v>
      </c>
      <c r="E81" s="63"/>
      <c r="F81" s="48"/>
    </row>
    <row r="82" spans="1:22" ht="21.75" customHeight="1" thickBot="1" x14ac:dyDescent="0.3">
      <c r="B82" s="53" t="s">
        <v>46</v>
      </c>
      <c r="C82" s="1"/>
      <c r="D82" s="105">
        <f>D74*95%</f>
        <v>0</v>
      </c>
      <c r="E82" s="63"/>
      <c r="F82" s="48"/>
      <c r="G82" s="1"/>
      <c r="K82" s="1"/>
      <c r="M82" s="1"/>
      <c r="R82" s="1"/>
      <c r="S82" s="1"/>
    </row>
    <row r="83" spans="1:22" ht="21.75" customHeight="1" thickBot="1" x14ac:dyDescent="0.3">
      <c r="B83" s="1"/>
      <c r="C83" s="1"/>
      <c r="D83" s="2"/>
      <c r="G83" s="1"/>
      <c r="K83" s="1"/>
      <c r="M83" s="1"/>
      <c r="R83" s="1"/>
      <c r="S83" s="1"/>
    </row>
    <row r="84" spans="1:22" ht="21.75" customHeight="1" x14ac:dyDescent="0.25">
      <c r="B84" s="213" t="s">
        <v>65</v>
      </c>
      <c r="C84" s="1"/>
      <c r="D84" s="11"/>
      <c r="E84" s="61"/>
      <c r="F84" s="9"/>
      <c r="R84" s="1"/>
      <c r="S84" s="1"/>
    </row>
    <row r="85" spans="1:22" ht="21.75" customHeight="1" thickBot="1" x14ac:dyDescent="0.3">
      <c r="B85" s="214"/>
      <c r="C85" s="1"/>
      <c r="D85" s="2"/>
      <c r="R85" s="1"/>
      <c r="S85" s="1"/>
    </row>
    <row r="86" spans="1:22" ht="21.75" customHeight="1" x14ac:dyDescent="0.25">
      <c r="B86" s="54" t="s">
        <v>48</v>
      </c>
      <c r="C86" s="1"/>
      <c r="D86" s="106">
        <f>D73*106%</f>
        <v>0</v>
      </c>
      <c r="E86" s="63"/>
      <c r="O86" s="50"/>
      <c r="P86" s="50"/>
      <c r="Q86" s="50"/>
      <c r="R86" s="50"/>
      <c r="S86" s="50"/>
    </row>
    <row r="87" spans="1:22" ht="21.75" customHeight="1" x14ac:dyDescent="0.25">
      <c r="B87" s="55" t="s">
        <v>43</v>
      </c>
      <c r="C87" s="1"/>
      <c r="D87" s="107">
        <f>D74*106%</f>
        <v>0</v>
      </c>
      <c r="E87" s="63"/>
      <c r="G87" s="1"/>
      <c r="K87" s="1"/>
      <c r="M87" s="1"/>
      <c r="O87" s="50"/>
      <c r="P87" s="52"/>
      <c r="Q87" s="50"/>
      <c r="R87" s="50"/>
      <c r="S87" s="50"/>
    </row>
    <row r="88" spans="1:22" ht="21.75" customHeight="1" thickBot="1" x14ac:dyDescent="0.3">
      <c r="B88" s="55" t="s">
        <v>47</v>
      </c>
      <c r="C88" s="1"/>
      <c r="D88" s="108">
        <f>D75*106%</f>
        <v>0</v>
      </c>
      <c r="E88" s="63"/>
      <c r="G88" s="1"/>
      <c r="K88" s="1"/>
      <c r="M88" s="1"/>
      <c r="O88" s="50"/>
      <c r="P88" s="52"/>
      <c r="Q88" s="50"/>
      <c r="R88" s="50"/>
      <c r="S88" s="50"/>
      <c r="T88" s="9"/>
      <c r="U88" s="9"/>
      <c r="V88" s="9"/>
    </row>
    <row r="89" spans="1:22" ht="9" customHeight="1" thickBot="1" x14ac:dyDescent="0.3">
      <c r="B89" s="50"/>
      <c r="C89" s="1"/>
      <c r="D89" s="9"/>
      <c r="E89" s="71"/>
      <c r="G89" s="1"/>
      <c r="K89" s="1"/>
      <c r="M89" s="1"/>
      <c r="O89" s="50"/>
      <c r="P89" s="50"/>
      <c r="Q89" s="50"/>
      <c r="R89" s="50"/>
      <c r="S89" s="50"/>
    </row>
    <row r="90" spans="1:22" s="9" customFormat="1" ht="21.75" customHeight="1" thickBot="1" x14ac:dyDescent="0.3">
      <c r="A90" s="15"/>
      <c r="B90" s="84" t="s">
        <v>55</v>
      </c>
      <c r="D90" s="85">
        <f>D87*5%</f>
        <v>0</v>
      </c>
      <c r="E90" s="65"/>
      <c r="G90" s="1"/>
      <c r="H90" s="1"/>
      <c r="I90" s="1"/>
      <c r="J90" s="1"/>
      <c r="K90" s="1"/>
      <c r="L90" s="1"/>
      <c r="M90" s="1"/>
      <c r="N90" s="1"/>
      <c r="O90" s="26"/>
      <c r="P90" s="26"/>
      <c r="Q90" s="26"/>
      <c r="R90" s="26"/>
      <c r="S90" s="26"/>
    </row>
    <row r="91" spans="1:22" ht="9" customHeight="1" thickBot="1" x14ac:dyDescent="0.3">
      <c r="B91" s="50"/>
      <c r="C91" s="1"/>
      <c r="D91" s="9"/>
      <c r="E91" s="71"/>
      <c r="G91" s="1"/>
      <c r="K91" s="1"/>
      <c r="M91" s="1"/>
      <c r="O91" s="50"/>
      <c r="P91" s="50"/>
      <c r="Q91" s="50"/>
      <c r="R91" s="50"/>
      <c r="S91" s="50"/>
    </row>
    <row r="92" spans="1:22" ht="21.75" customHeight="1" thickBot="1" x14ac:dyDescent="0.3">
      <c r="B92" s="49" t="s">
        <v>45</v>
      </c>
      <c r="C92" s="1"/>
      <c r="D92" s="109">
        <f>D86-D90</f>
        <v>0</v>
      </c>
      <c r="E92" s="63"/>
      <c r="G92" s="1"/>
      <c r="K92" s="1"/>
      <c r="M92" s="1"/>
      <c r="O92" s="48"/>
      <c r="P92" s="48"/>
      <c r="Q92" s="48"/>
      <c r="R92" s="48"/>
      <c r="S92" s="48"/>
    </row>
    <row r="93" spans="1:22" ht="21.75" customHeight="1" thickBot="1" x14ac:dyDescent="0.3">
      <c r="B93" s="53" t="s">
        <v>46</v>
      </c>
      <c r="C93" s="1"/>
      <c r="D93" s="110">
        <f>D87-D90</f>
        <v>0</v>
      </c>
      <c r="E93" s="63"/>
      <c r="G93" s="1"/>
      <c r="K93" s="1"/>
      <c r="M93" s="1"/>
      <c r="O93" s="48"/>
      <c r="P93" s="48"/>
      <c r="Q93" s="48"/>
      <c r="R93" s="48"/>
      <c r="S93" s="48"/>
    </row>
    <row r="94" spans="1:22" ht="21.75" customHeight="1" x14ac:dyDescent="0.25">
      <c r="B94" s="1"/>
      <c r="C94" s="1"/>
      <c r="G94" s="1"/>
      <c r="K94" s="1"/>
      <c r="M94" s="1"/>
      <c r="R94" s="1"/>
      <c r="S94" s="1"/>
    </row>
    <row r="95" spans="1:22" ht="21.75" customHeight="1" x14ac:dyDescent="0.25">
      <c r="C95" s="1"/>
      <c r="G95" s="1"/>
      <c r="K95" s="1"/>
      <c r="M95" s="1"/>
      <c r="R95" s="1"/>
      <c r="S95" s="1"/>
    </row>
    <row r="96" spans="1:22" ht="21.75" customHeight="1" x14ac:dyDescent="0.25">
      <c r="C96" s="1"/>
      <c r="G96" s="1"/>
      <c r="K96" s="1"/>
      <c r="M96" s="1"/>
      <c r="R96" s="1"/>
      <c r="S96" s="1"/>
    </row>
    <row r="97" spans="1:22" ht="21.75" customHeight="1" x14ac:dyDescent="0.25">
      <c r="B97" s="1"/>
      <c r="C97" s="1"/>
      <c r="G97" s="1"/>
      <c r="K97" s="1"/>
      <c r="M97" s="1"/>
      <c r="R97" s="1"/>
      <c r="S97" s="1"/>
    </row>
    <row r="98" spans="1:22" ht="21.75" customHeight="1" x14ac:dyDescent="0.25">
      <c r="B98" s="1"/>
      <c r="C98" s="1"/>
      <c r="G98" s="1"/>
      <c r="K98" s="1"/>
      <c r="M98" s="1"/>
      <c r="R98" s="1"/>
      <c r="S98" s="1"/>
    </row>
    <row r="99" spans="1:22" ht="21.75" customHeight="1" x14ac:dyDescent="0.25">
      <c r="B99" s="1"/>
      <c r="C99" s="1"/>
      <c r="G99" s="1"/>
      <c r="K99" s="1"/>
      <c r="M99" s="1"/>
      <c r="R99" s="1"/>
      <c r="S99" s="1"/>
    </row>
    <row r="100" spans="1:22" ht="21.75" customHeight="1" x14ac:dyDescent="0.25">
      <c r="B100" s="1"/>
      <c r="C100" s="1"/>
      <c r="G100" s="9"/>
      <c r="H100" s="9"/>
      <c r="I100" s="9"/>
      <c r="J100" s="9"/>
      <c r="K100" s="9"/>
      <c r="L100" s="9"/>
      <c r="M100" s="9"/>
      <c r="R100" s="1"/>
      <c r="S100" s="1"/>
    </row>
    <row r="101" spans="1:22" ht="21.75" customHeight="1" x14ac:dyDescent="0.25">
      <c r="B101" s="1"/>
      <c r="C101" s="1"/>
      <c r="K101" s="24"/>
      <c r="R101" s="1"/>
      <c r="S101" s="1"/>
    </row>
    <row r="102" spans="1:22" ht="21.75" customHeight="1" x14ac:dyDescent="0.25">
      <c r="B102" s="1"/>
      <c r="C102" s="1"/>
      <c r="K102" s="24"/>
      <c r="R102" s="1"/>
      <c r="S102" s="1"/>
    </row>
    <row r="103" spans="1:22" ht="21.75" customHeight="1" x14ac:dyDescent="0.25">
      <c r="B103" s="1"/>
      <c r="C103" s="1"/>
      <c r="K103" s="24"/>
      <c r="R103" s="1"/>
      <c r="S103" s="1"/>
    </row>
    <row r="104" spans="1:22" ht="21.75" customHeight="1" x14ac:dyDescent="0.25">
      <c r="B104" s="1"/>
      <c r="C104" s="1"/>
      <c r="K104" s="24"/>
      <c r="R104" s="1"/>
      <c r="S104" s="1"/>
      <c r="T104" s="9"/>
      <c r="U104" s="9"/>
      <c r="V104" s="9"/>
    </row>
    <row r="105" spans="1:22" ht="21.75" customHeight="1" x14ac:dyDescent="0.25">
      <c r="B105" s="1"/>
      <c r="C105" s="1"/>
      <c r="K105" s="24"/>
      <c r="M105" s="1"/>
      <c r="R105" s="1"/>
      <c r="S105" s="1"/>
    </row>
    <row r="106" spans="1:22" s="9" customFormat="1" ht="21.75" customHeight="1" x14ac:dyDescent="0.25">
      <c r="A106" s="15"/>
      <c r="E106" s="61"/>
      <c r="G106" s="5"/>
      <c r="H106" s="1"/>
      <c r="I106" s="1"/>
      <c r="J106" s="1"/>
      <c r="K106" s="24"/>
      <c r="L106" s="1"/>
      <c r="M106" s="1"/>
      <c r="T106" s="1"/>
      <c r="U106" s="1"/>
      <c r="V106" s="1"/>
    </row>
    <row r="107" spans="1:22" ht="21.75" customHeight="1" x14ac:dyDescent="0.25">
      <c r="C107" s="1"/>
      <c r="K107" s="24"/>
      <c r="M107" s="1"/>
    </row>
    <row r="108" spans="1:22" ht="21.75" customHeight="1" x14ac:dyDescent="0.25">
      <c r="C108" s="1"/>
      <c r="K108" s="24"/>
      <c r="M108" s="1"/>
    </row>
    <row r="109" spans="1:22" ht="21.75" customHeight="1" x14ac:dyDescent="0.25">
      <c r="C109" s="1"/>
      <c r="K109" s="24"/>
      <c r="M109" s="1"/>
    </row>
    <row r="110" spans="1:22" ht="21.75" customHeight="1" x14ac:dyDescent="0.25">
      <c r="C110" s="1"/>
      <c r="K110" s="24"/>
      <c r="M110" s="1"/>
    </row>
    <row r="111" spans="1:22" ht="21.75" customHeight="1" x14ac:dyDescent="0.25">
      <c r="A111" s="1"/>
      <c r="B111" s="1"/>
      <c r="C111" s="1"/>
      <c r="K111" s="24"/>
      <c r="M111" s="1"/>
      <c r="R111" s="1"/>
      <c r="S111" s="1"/>
    </row>
    <row r="112" spans="1:22" ht="21.75" customHeight="1" x14ac:dyDescent="0.25">
      <c r="A112" s="1"/>
      <c r="B112" s="1"/>
      <c r="C112" s="1"/>
      <c r="K112" s="24"/>
      <c r="M112" s="1"/>
      <c r="R112" s="1"/>
      <c r="S112" s="1"/>
    </row>
    <row r="113" spans="1:19" ht="21.75" customHeight="1" x14ac:dyDescent="0.25">
      <c r="A113" s="1"/>
      <c r="B113" s="1"/>
      <c r="C113" s="1"/>
      <c r="R113" s="1"/>
      <c r="S113" s="1"/>
    </row>
    <row r="114" spans="1:19" ht="21.75" customHeight="1" x14ac:dyDescent="0.25">
      <c r="A114" s="1"/>
      <c r="B114" s="1"/>
      <c r="C114" s="1"/>
      <c r="R114" s="1"/>
      <c r="S114" s="1"/>
    </row>
    <row r="115" spans="1:19" ht="21.75" customHeight="1" x14ac:dyDescent="0.25">
      <c r="A115" s="1"/>
      <c r="B115" s="1"/>
      <c r="C115" s="1"/>
      <c r="R115" s="1"/>
      <c r="S115" s="1"/>
    </row>
    <row r="116" spans="1:19" ht="21.75" customHeight="1" x14ac:dyDescent="0.25">
      <c r="A116" s="1"/>
      <c r="B116" s="1"/>
      <c r="C116" s="1"/>
      <c r="R116" s="1"/>
      <c r="S116" s="1"/>
    </row>
    <row r="117" spans="1:19" ht="21.75" customHeight="1" x14ac:dyDescent="0.25">
      <c r="A117" s="1"/>
      <c r="B117" s="1"/>
      <c r="C117" s="1"/>
      <c r="R117" s="1"/>
      <c r="S117" s="1"/>
    </row>
    <row r="118" spans="1:19" ht="21.75" customHeight="1" x14ac:dyDescent="0.25">
      <c r="A118" s="1"/>
      <c r="B118" s="1"/>
      <c r="C118" s="1"/>
      <c r="R118" s="1"/>
      <c r="S118" s="1"/>
    </row>
  </sheetData>
  <mergeCells count="13">
    <mergeCell ref="D2:S2"/>
    <mergeCell ref="B4:B5"/>
    <mergeCell ref="B21:B22"/>
    <mergeCell ref="B38:B39"/>
    <mergeCell ref="B54:B55"/>
    <mergeCell ref="B84:B85"/>
    <mergeCell ref="B71:B72"/>
    <mergeCell ref="M74:M75"/>
    <mergeCell ref="J74:J75"/>
    <mergeCell ref="I74:I75"/>
    <mergeCell ref="I73:M73"/>
    <mergeCell ref="I76:M76"/>
    <mergeCell ref="K74:K7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DETALHAMENTO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hp</cp:lastModifiedBy>
  <dcterms:created xsi:type="dcterms:W3CDTF">2014-10-06T18:26:21Z</dcterms:created>
  <dcterms:modified xsi:type="dcterms:W3CDTF">2016-04-08T16:12:41Z</dcterms:modified>
</cp:coreProperties>
</file>