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rna\Desktop\Projetos\Rossendy Engenharia\Tabelas para cálculo\"/>
    </mc:Choice>
  </mc:AlternateContent>
  <xr:revisionPtr revIDLastSave="0" documentId="13_ncr:1_{0B767633-E0EF-4E04-B099-3189D546C9B2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Sapata Quadrada" sheetId="1" r:id="rId1"/>
    <sheet name="Sapata Retangula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H19" i="4" s="1"/>
  <c r="C18" i="4"/>
  <c r="Q18" i="4" s="1"/>
  <c r="R18" i="4" s="1"/>
  <c r="C17" i="4"/>
  <c r="H17" i="4" s="1"/>
  <c r="C16" i="4"/>
  <c r="I16" i="4" s="1"/>
  <c r="C15" i="4"/>
  <c r="H15" i="4" s="1"/>
  <c r="C14" i="4"/>
  <c r="H14" i="4" s="1"/>
  <c r="J13" i="4"/>
  <c r="K13" i="4" s="1"/>
  <c r="N13" i="4" s="1"/>
  <c r="I13" i="4"/>
  <c r="C13" i="4"/>
  <c r="H13" i="4" s="1"/>
  <c r="C12" i="4"/>
  <c r="H12" i="4" s="1"/>
  <c r="C11" i="4"/>
  <c r="H11" i="4" s="1"/>
  <c r="C10" i="4"/>
  <c r="I11" i="4" l="1"/>
  <c r="I15" i="4"/>
  <c r="J11" i="4"/>
  <c r="K11" i="4" s="1"/>
  <c r="I17" i="4"/>
  <c r="I19" i="4"/>
  <c r="M11" i="4"/>
  <c r="O11" i="4"/>
  <c r="N11" i="4"/>
  <c r="F12" i="4"/>
  <c r="F14" i="4"/>
  <c r="J15" i="4"/>
  <c r="K15" i="4" s="1"/>
  <c r="F16" i="4"/>
  <c r="J17" i="4"/>
  <c r="K17" i="4" s="1"/>
  <c r="F18" i="4"/>
  <c r="J19" i="4"/>
  <c r="K19" i="4" s="1"/>
  <c r="Q14" i="4"/>
  <c r="R14" i="4" s="1"/>
  <c r="G18" i="4"/>
  <c r="I18" i="4"/>
  <c r="F11" i="4"/>
  <c r="J12" i="4"/>
  <c r="K12" i="4" s="1"/>
  <c r="F13" i="4"/>
  <c r="O13" i="4"/>
  <c r="J14" i="4"/>
  <c r="K14" i="4" s="1"/>
  <c r="F15" i="4"/>
  <c r="J16" i="4"/>
  <c r="K16" i="4" s="1"/>
  <c r="F17" i="4"/>
  <c r="J18" i="4"/>
  <c r="K18" i="4" s="1"/>
  <c r="F19" i="4"/>
  <c r="Q12" i="4"/>
  <c r="R12" i="4" s="1"/>
  <c r="Q16" i="4"/>
  <c r="R16" i="4" s="1"/>
  <c r="M13" i="4"/>
  <c r="H16" i="4"/>
  <c r="H18" i="4"/>
  <c r="I12" i="4"/>
  <c r="I14" i="4"/>
  <c r="G10" i="4"/>
  <c r="F10" i="4" s="1"/>
  <c r="G12" i="4"/>
  <c r="G14" i="4"/>
  <c r="G16" i="4"/>
  <c r="G11" i="4"/>
  <c r="Q11" i="4"/>
  <c r="R11" i="4" s="1"/>
  <c r="G13" i="4"/>
  <c r="Q13" i="4"/>
  <c r="R13" i="4" s="1"/>
  <c r="G15" i="4"/>
  <c r="Q15" i="4"/>
  <c r="R15" i="4" s="1"/>
  <c r="G17" i="4"/>
  <c r="Q17" i="4"/>
  <c r="R17" i="4" s="1"/>
  <c r="G19" i="4"/>
  <c r="Q19" i="4"/>
  <c r="R19" i="4" s="1"/>
  <c r="C24" i="1"/>
  <c r="C23" i="1"/>
  <c r="I23" i="1" s="1"/>
  <c r="C22" i="1"/>
  <c r="J22" i="1" s="1"/>
  <c r="C21" i="1"/>
  <c r="G21" i="1" s="1"/>
  <c r="C20" i="1"/>
  <c r="I20" i="1" s="1"/>
  <c r="C19" i="1"/>
  <c r="D19" i="1" s="1"/>
  <c r="C18" i="1"/>
  <c r="G18" i="1" s="1"/>
  <c r="C17" i="1"/>
  <c r="I17" i="1" s="1"/>
  <c r="C16" i="1"/>
  <c r="G16" i="1" s="1"/>
  <c r="C15" i="1"/>
  <c r="D15" i="1" s="1"/>
  <c r="C14" i="1"/>
  <c r="O14" i="1" s="1"/>
  <c r="P14" i="1" s="1"/>
  <c r="C13" i="1"/>
  <c r="D13" i="1" s="1"/>
  <c r="C12" i="1"/>
  <c r="D12" i="1" s="1"/>
  <c r="C11" i="1"/>
  <c r="G11" i="1" s="1"/>
  <c r="C10" i="1"/>
  <c r="H15" i="1"/>
  <c r="I15" i="1"/>
  <c r="J15" i="1"/>
  <c r="M15" i="1" s="1"/>
  <c r="D22" i="1"/>
  <c r="G20" i="1"/>
  <c r="D24" i="1"/>
  <c r="G24" i="1"/>
  <c r="I24" i="1"/>
  <c r="J24" i="1"/>
  <c r="L24" i="1" s="1"/>
  <c r="O15" i="1"/>
  <c r="P15" i="1" s="1"/>
  <c r="I22" i="1"/>
  <c r="H24" i="1"/>
  <c r="O24" i="1"/>
  <c r="P24" i="1" s="1"/>
  <c r="J14" i="1"/>
  <c r="M14" i="1" s="1"/>
  <c r="D16" i="1"/>
  <c r="O16" i="1"/>
  <c r="P16" i="1" s="1"/>
  <c r="J19" i="1" l="1"/>
  <c r="L19" i="1" s="1"/>
  <c r="I19" i="1"/>
  <c r="D18" i="1"/>
  <c r="H18" i="1"/>
  <c r="J18" i="1"/>
  <c r="L18" i="1" s="1"/>
  <c r="G15" i="1"/>
  <c r="H10" i="4"/>
  <c r="I10" i="4" s="1"/>
  <c r="Q10" i="4" s="1"/>
  <c r="R10" i="4" s="1"/>
  <c r="N15" i="4"/>
  <c r="O15" i="4"/>
  <c r="M15" i="4"/>
  <c r="M14" i="4"/>
  <c r="N14" i="4"/>
  <c r="O14" i="4"/>
  <c r="M16" i="4"/>
  <c r="N16" i="4"/>
  <c r="O16" i="4"/>
  <c r="M19" i="4"/>
  <c r="O19" i="4"/>
  <c r="N19" i="4"/>
  <c r="M12" i="4"/>
  <c r="N12" i="4"/>
  <c r="O12" i="4"/>
  <c r="M18" i="4"/>
  <c r="N18" i="4"/>
  <c r="O18" i="4"/>
  <c r="O17" i="4"/>
  <c r="N17" i="4"/>
  <c r="M17" i="4"/>
  <c r="O13" i="1"/>
  <c r="P13" i="1" s="1"/>
  <c r="G13" i="1"/>
  <c r="H13" i="1"/>
  <c r="J13" i="1"/>
  <c r="I13" i="1"/>
  <c r="O21" i="1"/>
  <c r="P21" i="1" s="1"/>
  <c r="O19" i="1"/>
  <c r="P19" i="1" s="1"/>
  <c r="D20" i="1"/>
  <c r="O20" i="1"/>
  <c r="P20" i="1" s="1"/>
  <c r="J20" i="1"/>
  <c r="H19" i="1"/>
  <c r="G17" i="1"/>
  <c r="H20" i="1"/>
  <c r="O23" i="1"/>
  <c r="P23" i="1" s="1"/>
  <c r="G19" i="1"/>
  <c r="D17" i="1"/>
  <c r="L14" i="1"/>
  <c r="M19" i="1"/>
  <c r="M18" i="1"/>
  <c r="M24" i="1"/>
  <c r="L15" i="1"/>
  <c r="L22" i="1"/>
  <c r="M22" i="1"/>
  <c r="I21" i="1"/>
  <c r="H14" i="1"/>
  <c r="I18" i="1"/>
  <c r="G23" i="1"/>
  <c r="G12" i="1"/>
  <c r="H12" i="1"/>
  <c r="H21" i="1"/>
  <c r="O17" i="1"/>
  <c r="P17" i="1" s="1"/>
  <c r="J11" i="1"/>
  <c r="D11" i="1"/>
  <c r="H16" i="1"/>
  <c r="H22" i="1"/>
  <c r="H17" i="1"/>
  <c r="O18" i="1"/>
  <c r="P18" i="1" s="1"/>
  <c r="I16" i="1"/>
  <c r="G22" i="1"/>
  <c r="O11" i="1"/>
  <c r="P11" i="1" s="1"/>
  <c r="D23" i="1"/>
  <c r="I12" i="1"/>
  <c r="O22" i="1"/>
  <c r="P22" i="1" s="1"/>
  <c r="J16" i="1"/>
  <c r="D10" i="1"/>
  <c r="G10" i="1" s="1"/>
  <c r="H10" i="1" s="1"/>
  <c r="O10" i="1" s="1"/>
  <c r="P10" i="1" s="1"/>
  <c r="P25" i="1" s="1"/>
  <c r="I14" i="1"/>
  <c r="G14" i="1"/>
  <c r="D21" i="1"/>
  <c r="O12" i="1"/>
  <c r="P12" i="1" s="1"/>
  <c r="J23" i="1"/>
  <c r="J21" i="1"/>
  <c r="H11" i="1"/>
  <c r="H23" i="1"/>
  <c r="J12" i="1"/>
  <c r="I11" i="1"/>
  <c r="J17" i="1"/>
  <c r="D14" i="1"/>
  <c r="J10" i="4" l="1"/>
  <c r="K10" i="4" s="1"/>
  <c r="L13" i="1"/>
  <c r="M13" i="1"/>
  <c r="M20" i="1"/>
  <c r="L20" i="1"/>
  <c r="I10" i="1"/>
  <c r="J10" i="1" s="1"/>
  <c r="M10" i="1" s="1"/>
  <c r="L23" i="1"/>
  <c r="M23" i="1"/>
  <c r="M17" i="1"/>
  <c r="L17" i="1"/>
  <c r="M12" i="1"/>
  <c r="L12" i="1"/>
  <c r="L11" i="1"/>
  <c r="M11" i="1"/>
  <c r="M16" i="1"/>
  <c r="L16" i="1"/>
  <c r="L21" i="1"/>
  <c r="M21" i="1"/>
  <c r="M10" i="4" l="1"/>
  <c r="N10" i="4" s="1"/>
  <c r="O10" i="4" l="1"/>
</calcChain>
</file>

<file path=xl/sharedStrings.xml><?xml version="1.0" encoding="utf-8"?>
<sst xmlns="http://schemas.openxmlformats.org/spreadsheetml/2006/main" count="95" uniqueCount="49">
  <si>
    <t>Carga</t>
  </si>
  <si>
    <t>T</t>
  </si>
  <si>
    <t xml:space="preserve">Taxa do solo = </t>
  </si>
  <si>
    <t>kgf/cm2</t>
  </si>
  <si>
    <t>Coef. Majoração =</t>
  </si>
  <si>
    <t>( t )</t>
  </si>
  <si>
    <t>Lado</t>
  </si>
  <si>
    <t>( cm )</t>
  </si>
  <si>
    <t>fck =</t>
  </si>
  <si>
    <t>Mpa</t>
  </si>
  <si>
    <t>H</t>
  </si>
  <si>
    <t>d</t>
  </si>
  <si>
    <t>( kN )</t>
  </si>
  <si>
    <t>As</t>
  </si>
  <si>
    <t>( cm2 )</t>
  </si>
  <si>
    <t>Cobrimento =</t>
  </si>
  <si>
    <t>cm</t>
  </si>
  <si>
    <t>ø</t>
  </si>
  <si>
    <t>Carga +</t>
  </si>
  <si>
    <t>Pilar (a)</t>
  </si>
  <si>
    <t>Pilar (b)</t>
  </si>
  <si>
    <t>Lado (A)</t>
  </si>
  <si>
    <t>Lado (B)</t>
  </si>
  <si>
    <t>( mm )</t>
  </si>
  <si>
    <t>Quant.</t>
  </si>
  <si>
    <t>ARMAÇÃO</t>
  </si>
  <si>
    <t>kN</t>
  </si>
  <si>
    <t>Unitário</t>
  </si>
  <si>
    <t>Total</t>
  </si>
  <si>
    <t>VOLUME</t>
  </si>
  <si>
    <t>TOTAL</t>
  </si>
  <si>
    <t>%</t>
  </si>
  <si>
    <t>Erro Aceitável =</t>
  </si>
  <si>
    <t>Espaçamento</t>
  </si>
  <si>
    <t>( m3 )</t>
  </si>
  <si>
    <t>SAPATA</t>
  </si>
  <si>
    <r>
      <t xml:space="preserve">Esp. Dir </t>
    </r>
    <r>
      <rPr>
        <b/>
        <sz val="10"/>
        <rFont val="Arial"/>
        <family val="2"/>
      </rPr>
      <t>B</t>
    </r>
  </si>
  <si>
    <r>
      <t xml:space="preserve">Esp. Dir </t>
    </r>
    <r>
      <rPr>
        <b/>
        <sz val="10"/>
        <rFont val="Arial"/>
        <family val="2"/>
      </rPr>
      <t>A</t>
    </r>
  </si>
  <si>
    <t>S1-S2</t>
  </si>
  <si>
    <t>S3-S8</t>
  </si>
  <si>
    <t>S4-S7-S11-S15</t>
  </si>
  <si>
    <t>S5-S6</t>
  </si>
  <si>
    <t>S9-S10</t>
  </si>
  <si>
    <t>S12-S14</t>
  </si>
  <si>
    <t>S13</t>
  </si>
  <si>
    <t>S16-S20</t>
  </si>
  <si>
    <t>S17-S19</t>
  </si>
  <si>
    <t>S18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</si>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</sst>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0"/>
      <name val="Arial"/>
    </font>
    <font>
      <sz val="12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19050</xdr:rowOff>
    </xdr:from>
    <xdr:to>
      <xdr:col>5</xdr:col>
      <xdr:colOff>600075</xdr:colOff>
      <xdr:row>2</xdr:row>
      <xdr:rowOff>238125</xdr:rowOff>
    </xdr:to>
    <xdr:sp macro="[0]!Retângulodecantosarredondados1_Clique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90850" y="266700"/>
          <a:ext cx="1181100" cy="466725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Limpar</a:t>
          </a:r>
          <a:r>
            <a:rPr lang="pt-BR" sz="1100" b="1" baseline="0"/>
            <a:t> Planilha</a:t>
          </a:r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28575</xdr:rowOff>
    </xdr:from>
    <xdr:to>
      <xdr:col>5</xdr:col>
      <xdr:colOff>590550</xdr:colOff>
      <xdr:row>2</xdr:row>
      <xdr:rowOff>238125</xdr:rowOff>
    </xdr:to>
    <xdr:sp macro="[0]!Retângulodecantosarredondados2_Clique" textlink="">
      <xdr:nvSpPr>
        <xdr:cNvPr id="2" name="Retângulo de cantos arredondados 2">
          <a:extLst>
            <a:ext uri="{FF2B5EF4-FFF2-40B4-BE49-F238E27FC236}">
              <a16:creationId xmlns:a16="http://schemas.microsoft.com/office/drawing/2014/main" id="{76C72F21-35F4-42AC-AC19-7237984171E8}"/>
            </a:ext>
          </a:extLst>
        </xdr:cNvPr>
        <xdr:cNvSpPr/>
      </xdr:nvSpPr>
      <xdr:spPr>
        <a:xfrm>
          <a:off x="2933700" y="276225"/>
          <a:ext cx="1181100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Limpar Planilha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cene3d>
          <a:camera prst="orthographicFront"/>
          <a:lightRig rig="threePt" dir="t"/>
        </a:scene3d>
        <a:sp3d>
          <a:bevelT w="165100" prst="coolSlant"/>
        </a:sp3d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U43"/>
  <sheetViews>
    <sheetView tabSelected="1" workbookViewId="0">
      <selection activeCell="N10" sqref="N10"/>
    </sheetView>
  </sheetViews>
  <sheetFormatPr defaultRowHeight="12.75" x14ac:dyDescent="0.2"/>
  <cols>
    <col min="1" max="1" width="17" customWidth="1"/>
    <col min="2" max="3" width="9.140625" style="1"/>
    <col min="11" max="12" width="7.7109375" customWidth="1"/>
    <col min="13" max="13" width="10.7109375" customWidth="1"/>
    <col min="14" max="14" width="7.7109375" customWidth="1"/>
    <col min="16" max="16" width="10.7109375" customWidth="1"/>
    <col min="18" max="21" width="9.140625" style="1"/>
  </cols>
  <sheetData>
    <row r="1" spans="1:21" s="2" customFormat="1" ht="20.100000000000001" customHeight="1" x14ac:dyDescent="0.2">
      <c r="B1" s="3"/>
      <c r="C1" s="3"/>
      <c r="R1" s="3"/>
      <c r="S1" s="3"/>
      <c r="T1" s="3"/>
      <c r="U1" s="3"/>
    </row>
    <row r="2" spans="1:21" s="2" customFormat="1" ht="20.100000000000001" customHeight="1" x14ac:dyDescent="0.2">
      <c r="A2" s="2" t="s">
        <v>2</v>
      </c>
      <c r="B2" s="22"/>
      <c r="C2" s="3" t="s">
        <v>3</v>
      </c>
      <c r="H2" s="10"/>
      <c r="I2" s="10"/>
      <c r="R2" s="3"/>
      <c r="S2" s="3"/>
      <c r="T2" s="3"/>
      <c r="U2" s="3"/>
    </row>
    <row r="3" spans="1:21" s="2" customFormat="1" ht="20.100000000000001" customHeight="1" x14ac:dyDescent="0.2">
      <c r="A3" s="2" t="s">
        <v>4</v>
      </c>
      <c r="B3" s="22"/>
      <c r="C3" s="3"/>
      <c r="H3" s="10"/>
      <c r="I3" s="10"/>
      <c r="R3" s="3"/>
      <c r="S3" s="3"/>
      <c r="T3" s="3"/>
      <c r="U3" s="3"/>
    </row>
    <row r="4" spans="1:21" s="2" customFormat="1" ht="20.100000000000001" customHeight="1" x14ac:dyDescent="0.2">
      <c r="A4" s="2" t="s">
        <v>8</v>
      </c>
      <c r="B4" s="15"/>
      <c r="C4" s="3" t="s">
        <v>9</v>
      </c>
      <c r="R4" s="3"/>
      <c r="S4" s="3"/>
      <c r="T4" s="3"/>
      <c r="U4" s="3"/>
    </row>
    <row r="5" spans="1:21" s="2" customFormat="1" ht="20.100000000000001" customHeight="1" x14ac:dyDescent="0.2">
      <c r="A5" s="2" t="s">
        <v>15</v>
      </c>
      <c r="B5" s="21"/>
      <c r="C5" s="3" t="s">
        <v>16</v>
      </c>
    </row>
    <row r="6" spans="1:21" s="2" customFormat="1" ht="20.100000000000001" customHeight="1" x14ac:dyDescent="0.2">
      <c r="A6" s="2" t="s">
        <v>32</v>
      </c>
      <c r="B6" s="21"/>
      <c r="C6" s="3" t="s">
        <v>31</v>
      </c>
    </row>
    <row r="7" spans="1:21" s="2" customFormat="1" ht="20.100000000000001" customHeight="1" x14ac:dyDescent="0.2">
      <c r="B7" s="9"/>
      <c r="C7" s="9"/>
      <c r="K7" s="32" t="s">
        <v>25</v>
      </c>
      <c r="L7" s="32"/>
      <c r="M7" s="32"/>
      <c r="N7" s="23"/>
      <c r="O7" s="33" t="s">
        <v>29</v>
      </c>
      <c r="P7" s="34"/>
      <c r="Q7" s="23"/>
      <c r="R7" s="3"/>
      <c r="S7" s="3"/>
      <c r="T7" s="3"/>
      <c r="U7" s="3"/>
    </row>
    <row r="8" spans="1:21" s="2" customFormat="1" ht="20.100000000000001" customHeight="1" x14ac:dyDescent="0.2">
      <c r="A8" s="32" t="s">
        <v>35</v>
      </c>
      <c r="B8" s="18" t="s">
        <v>0</v>
      </c>
      <c r="C8" s="18" t="s">
        <v>18</v>
      </c>
      <c r="D8" s="17" t="s">
        <v>6</v>
      </c>
      <c r="E8" s="17" t="s">
        <v>19</v>
      </c>
      <c r="F8" s="17" t="s">
        <v>20</v>
      </c>
      <c r="G8" s="17" t="s">
        <v>11</v>
      </c>
      <c r="H8" s="17" t="s">
        <v>10</v>
      </c>
      <c r="I8" s="17" t="s">
        <v>1</v>
      </c>
      <c r="J8" s="17" t="s">
        <v>13</v>
      </c>
      <c r="K8" s="19" t="s">
        <v>17</v>
      </c>
      <c r="L8" s="35" t="s">
        <v>24</v>
      </c>
      <c r="M8" s="27" t="s">
        <v>33</v>
      </c>
      <c r="N8" s="35" t="s">
        <v>24</v>
      </c>
      <c r="O8" s="17" t="s">
        <v>27</v>
      </c>
      <c r="P8" s="17" t="s">
        <v>28</v>
      </c>
      <c r="Q8" s="23"/>
      <c r="S8" s="3"/>
      <c r="T8" s="3"/>
      <c r="U8" s="3"/>
    </row>
    <row r="9" spans="1:21" s="2" customFormat="1" ht="20.100000000000001" customHeight="1" x14ac:dyDescent="0.2">
      <c r="A9" s="32"/>
      <c r="B9" s="18" t="s">
        <v>5</v>
      </c>
      <c r="C9" s="18" t="s">
        <v>5</v>
      </c>
      <c r="D9" s="17" t="s">
        <v>7</v>
      </c>
      <c r="E9" s="17" t="s">
        <v>7</v>
      </c>
      <c r="F9" s="17" t="s">
        <v>7</v>
      </c>
      <c r="G9" s="17" t="s">
        <v>7</v>
      </c>
      <c r="H9" s="17" t="s">
        <v>7</v>
      </c>
      <c r="I9" s="17" t="s">
        <v>26</v>
      </c>
      <c r="J9" s="17" t="s">
        <v>14</v>
      </c>
      <c r="K9" s="17" t="s">
        <v>48</v>
      </c>
      <c r="L9" s="36"/>
      <c r="M9" s="17" t="s">
        <v>7</v>
      </c>
      <c r="N9" s="36"/>
      <c r="O9" s="25" t="s">
        <v>34</v>
      </c>
      <c r="P9" s="25" t="s">
        <v>34</v>
      </c>
      <c r="Q9" s="23"/>
      <c r="S9" s="12"/>
      <c r="T9" s="12"/>
      <c r="U9" s="12"/>
    </row>
    <row r="10" spans="1:21" s="2" customFormat="1" ht="20.100000000000001" customHeight="1" x14ac:dyDescent="0.2">
      <c r="A10" s="6">
        <v>1</v>
      </c>
      <c r="B10" s="15"/>
      <c r="C10" s="4" t="str">
        <f>IF(B10="","",$B$3*B10)</f>
        <v/>
      </c>
      <c r="D10" s="6" t="str">
        <f>IF(C10="","",ROUND(((C10*1000/$B$2)^0.5)/5,0)*5)</f>
        <v/>
      </c>
      <c r="E10" s="16"/>
      <c r="F10" s="16"/>
      <c r="G10" s="6" t="str">
        <f>IF(C10="","",IF(ROUND(1.44*(C10*10/(0.85*$B$4/10/1.96))^0.5/5,0)*5&gt;ROUND((D10-E10)/4/5,0)*5,ROUND(1.44*(C10*10/(0.85*$B$4/10/1.96))^0.5/5,0)*5,ROUND((D10-E10)/4/5,0)*5))</f>
        <v/>
      </c>
      <c r="H10" s="6" t="str">
        <f>IF(C10="","",G10+5)</f>
        <v/>
      </c>
      <c r="I10" s="14" t="str">
        <f>IF(C10="","",C10*10*(D10-E10)/(8*G10))</f>
        <v/>
      </c>
      <c r="J10" s="13" t="str">
        <f>IF(C10="","",1.4*I10/(50/1.15))</f>
        <v/>
      </c>
      <c r="K10" s="16"/>
      <c r="L10" s="5"/>
      <c r="M10" s="14" t="str">
        <f>IF(J10="","",(D10-2*$B$5)/(L10-1))</f>
        <v/>
      </c>
      <c r="N10" s="16"/>
      <c r="O10" s="20" t="str">
        <f>IF(C10="","",((H10-10)/3*(D10^2+E10*F10+(D10^2*E10*F10)^0.5)+D10^2*10)/1000000)</f>
        <v/>
      </c>
      <c r="P10" s="13" t="str">
        <f>IF(O10="","",N10*O10)</f>
        <v/>
      </c>
      <c r="Q10" s="24"/>
      <c r="S10" s="11"/>
      <c r="T10" s="11"/>
      <c r="U10" s="11"/>
    </row>
    <row r="11" spans="1:21" s="2" customFormat="1" ht="20.100000000000001" customHeight="1" x14ac:dyDescent="0.2">
      <c r="A11" s="6">
        <v>2</v>
      </c>
      <c r="B11" s="15"/>
      <c r="C11" s="4" t="str">
        <f t="shared" ref="C11:C24" si="0">IF(B11="","",$B$3*B11)</f>
        <v/>
      </c>
      <c r="D11" s="6" t="str">
        <f t="shared" ref="D11:D24" si="1">IF(C11="","",ROUND(((C11*1000/$B$2)^0.5)/5,0)*5)</f>
        <v/>
      </c>
      <c r="E11" s="16"/>
      <c r="F11" s="16"/>
      <c r="G11" s="6" t="str">
        <f t="shared" ref="G11:G24" si="2">IF(C11="","",IF(ROUND(1.44*(C11*10/(0.85*$B$4/10/1.96))^0.5/5,0)*5&gt;ROUND((D11-E11)/4/5,0)*5,ROUND(1.44*(C11*10/(0.85*$B$4/10/1.96))^0.5/5,0)*5,ROUND((D11-E11)/4/5,0)*5))</f>
        <v/>
      </c>
      <c r="H11" s="6" t="str">
        <f t="shared" ref="H11:H24" si="3">IF(C11="","",G11+5)</f>
        <v/>
      </c>
      <c r="I11" s="14" t="str">
        <f t="shared" ref="I11:I24" si="4">IF(C11="","",C11*10*(D11-E11)/(8*G11))</f>
        <v/>
      </c>
      <c r="J11" s="13" t="str">
        <f t="shared" ref="J11:J24" si="5">IF(C11="","",1.4*I11/(50/1.15))</f>
        <v/>
      </c>
      <c r="K11" s="16"/>
      <c r="L11" s="5" t="str">
        <f t="shared" ref="L11:L24" si="6">IF(J11="","",ROUNDUP(J11/(PI()*(K11/10)^2/4)*(1-$B$6/100),0))</f>
        <v/>
      </c>
      <c r="M11" s="14" t="str">
        <f t="shared" ref="M11:M24" si="7">IF(J11="","",(D11-2*$B$5)/(L11-1))</f>
        <v/>
      </c>
      <c r="N11" s="16"/>
      <c r="O11" s="20" t="str">
        <f t="shared" ref="O11:O24" si="8">IF(C11="","",((H11-10)/3*(D11^2+E11*F11+(D11^2*E11*F11)^0.5)+D11^2*10)/1000000)</f>
        <v/>
      </c>
      <c r="P11" s="13" t="str">
        <f t="shared" ref="P11:P24" si="9">IF(O11="","",N11*O11)</f>
        <v/>
      </c>
      <c r="Q11" s="24"/>
    </row>
    <row r="12" spans="1:21" s="2" customFormat="1" ht="20.100000000000001" customHeight="1" x14ac:dyDescent="0.2">
      <c r="A12" s="6">
        <v>3</v>
      </c>
      <c r="B12" s="15"/>
      <c r="C12" s="4" t="str">
        <f t="shared" si="0"/>
        <v/>
      </c>
      <c r="D12" s="6" t="str">
        <f t="shared" si="1"/>
        <v/>
      </c>
      <c r="E12" s="16"/>
      <c r="F12" s="16"/>
      <c r="G12" s="6" t="str">
        <f t="shared" si="2"/>
        <v/>
      </c>
      <c r="H12" s="6" t="str">
        <f t="shared" si="3"/>
        <v/>
      </c>
      <c r="I12" s="14" t="str">
        <f t="shared" si="4"/>
        <v/>
      </c>
      <c r="J12" s="13" t="str">
        <f t="shared" si="5"/>
        <v/>
      </c>
      <c r="K12" s="16"/>
      <c r="L12" s="5" t="str">
        <f t="shared" si="6"/>
        <v/>
      </c>
      <c r="M12" s="14" t="str">
        <f t="shared" si="7"/>
        <v/>
      </c>
      <c r="N12" s="16"/>
      <c r="O12" s="20" t="str">
        <f t="shared" si="8"/>
        <v/>
      </c>
      <c r="P12" s="13" t="str">
        <f t="shared" si="9"/>
        <v/>
      </c>
      <c r="Q12" s="24"/>
    </row>
    <row r="13" spans="1:21" s="2" customFormat="1" ht="20.100000000000001" customHeight="1" x14ac:dyDescent="0.2">
      <c r="A13" s="6">
        <v>4</v>
      </c>
      <c r="B13" s="15"/>
      <c r="C13" s="4" t="str">
        <f t="shared" si="0"/>
        <v/>
      </c>
      <c r="D13" s="6" t="str">
        <f t="shared" si="1"/>
        <v/>
      </c>
      <c r="E13" s="16"/>
      <c r="F13" s="16"/>
      <c r="G13" s="6" t="str">
        <f t="shared" si="2"/>
        <v/>
      </c>
      <c r="H13" s="6" t="str">
        <f t="shared" si="3"/>
        <v/>
      </c>
      <c r="I13" s="14" t="str">
        <f t="shared" si="4"/>
        <v/>
      </c>
      <c r="J13" s="13" t="str">
        <f t="shared" si="5"/>
        <v/>
      </c>
      <c r="K13" s="16"/>
      <c r="L13" s="5" t="str">
        <f t="shared" si="6"/>
        <v/>
      </c>
      <c r="M13" s="14" t="str">
        <f t="shared" si="7"/>
        <v/>
      </c>
      <c r="N13" s="16"/>
      <c r="O13" s="20" t="str">
        <f t="shared" si="8"/>
        <v/>
      </c>
      <c r="P13" s="13" t="str">
        <f t="shared" si="9"/>
        <v/>
      </c>
      <c r="Q13" s="24"/>
    </row>
    <row r="14" spans="1:21" s="2" customFormat="1" ht="20.100000000000001" customHeight="1" x14ac:dyDescent="0.2">
      <c r="A14" s="6">
        <v>5</v>
      </c>
      <c r="B14" s="15"/>
      <c r="C14" s="4" t="str">
        <f t="shared" si="0"/>
        <v/>
      </c>
      <c r="D14" s="6" t="str">
        <f t="shared" si="1"/>
        <v/>
      </c>
      <c r="E14" s="16"/>
      <c r="F14" s="16"/>
      <c r="G14" s="6" t="str">
        <f t="shared" si="2"/>
        <v/>
      </c>
      <c r="H14" s="6" t="str">
        <f t="shared" si="3"/>
        <v/>
      </c>
      <c r="I14" s="14" t="str">
        <f t="shared" si="4"/>
        <v/>
      </c>
      <c r="J14" s="13" t="str">
        <f t="shared" si="5"/>
        <v/>
      </c>
      <c r="K14" s="16"/>
      <c r="L14" s="5" t="str">
        <f t="shared" si="6"/>
        <v/>
      </c>
      <c r="M14" s="14" t="str">
        <f t="shared" si="7"/>
        <v/>
      </c>
      <c r="N14" s="16"/>
      <c r="O14" s="20" t="str">
        <f t="shared" si="8"/>
        <v/>
      </c>
      <c r="P14" s="13" t="str">
        <f t="shared" si="9"/>
        <v/>
      </c>
      <c r="Q14" s="24"/>
    </row>
    <row r="15" spans="1:21" s="2" customFormat="1" ht="20.100000000000001" customHeight="1" x14ac:dyDescent="0.2">
      <c r="A15" s="6">
        <v>6</v>
      </c>
      <c r="B15" s="15"/>
      <c r="C15" s="4" t="str">
        <f t="shared" si="0"/>
        <v/>
      </c>
      <c r="D15" s="6" t="str">
        <f t="shared" si="1"/>
        <v/>
      </c>
      <c r="E15" s="16"/>
      <c r="F15" s="16"/>
      <c r="G15" s="6" t="str">
        <f t="shared" si="2"/>
        <v/>
      </c>
      <c r="H15" s="6" t="str">
        <f t="shared" si="3"/>
        <v/>
      </c>
      <c r="I15" s="14" t="str">
        <f t="shared" si="4"/>
        <v/>
      </c>
      <c r="J15" s="13" t="str">
        <f t="shared" si="5"/>
        <v/>
      </c>
      <c r="K15" s="16"/>
      <c r="L15" s="5" t="str">
        <f t="shared" si="6"/>
        <v/>
      </c>
      <c r="M15" s="14" t="str">
        <f t="shared" si="7"/>
        <v/>
      </c>
      <c r="N15" s="16"/>
      <c r="O15" s="20" t="str">
        <f t="shared" si="8"/>
        <v/>
      </c>
      <c r="P15" s="13" t="str">
        <f t="shared" si="9"/>
        <v/>
      </c>
      <c r="Q15" s="24"/>
    </row>
    <row r="16" spans="1:21" s="2" customFormat="1" ht="20.100000000000001" customHeight="1" x14ac:dyDescent="0.2">
      <c r="A16" s="6">
        <v>7</v>
      </c>
      <c r="B16" s="15"/>
      <c r="C16" s="4" t="str">
        <f t="shared" si="0"/>
        <v/>
      </c>
      <c r="D16" s="6" t="str">
        <f t="shared" si="1"/>
        <v/>
      </c>
      <c r="E16" s="16"/>
      <c r="F16" s="16"/>
      <c r="G16" s="6" t="str">
        <f t="shared" si="2"/>
        <v/>
      </c>
      <c r="H16" s="6" t="str">
        <f t="shared" si="3"/>
        <v/>
      </c>
      <c r="I16" s="14" t="str">
        <f t="shared" si="4"/>
        <v/>
      </c>
      <c r="J16" s="13" t="str">
        <f t="shared" si="5"/>
        <v/>
      </c>
      <c r="K16" s="16"/>
      <c r="L16" s="5" t="str">
        <f t="shared" si="6"/>
        <v/>
      </c>
      <c r="M16" s="14" t="str">
        <f t="shared" si="7"/>
        <v/>
      </c>
      <c r="N16" s="16"/>
      <c r="O16" s="20" t="str">
        <f t="shared" si="8"/>
        <v/>
      </c>
      <c r="P16" s="13" t="str">
        <f t="shared" si="9"/>
        <v/>
      </c>
      <c r="Q16" s="24"/>
    </row>
    <row r="17" spans="1:21" s="2" customFormat="1" ht="20.100000000000001" customHeight="1" x14ac:dyDescent="0.2">
      <c r="A17" s="6">
        <v>8</v>
      </c>
      <c r="B17" s="15"/>
      <c r="C17" s="4" t="str">
        <f t="shared" si="0"/>
        <v/>
      </c>
      <c r="D17" s="6" t="str">
        <f t="shared" si="1"/>
        <v/>
      </c>
      <c r="E17" s="16"/>
      <c r="F17" s="16"/>
      <c r="G17" s="6" t="str">
        <f t="shared" si="2"/>
        <v/>
      </c>
      <c r="H17" s="6" t="str">
        <f t="shared" si="3"/>
        <v/>
      </c>
      <c r="I17" s="14" t="str">
        <f t="shared" si="4"/>
        <v/>
      </c>
      <c r="J17" s="13" t="str">
        <f t="shared" si="5"/>
        <v/>
      </c>
      <c r="K17" s="16"/>
      <c r="L17" s="5" t="str">
        <f t="shared" si="6"/>
        <v/>
      </c>
      <c r="M17" s="14" t="str">
        <f t="shared" si="7"/>
        <v/>
      </c>
      <c r="N17" s="16"/>
      <c r="O17" s="20" t="str">
        <f t="shared" si="8"/>
        <v/>
      </c>
      <c r="P17" s="13" t="str">
        <f t="shared" si="9"/>
        <v/>
      </c>
      <c r="Q17" s="24"/>
    </row>
    <row r="18" spans="1:21" s="2" customFormat="1" ht="20.100000000000001" customHeight="1" x14ac:dyDescent="0.2">
      <c r="A18" s="6">
        <v>9</v>
      </c>
      <c r="B18" s="15"/>
      <c r="C18" s="4" t="str">
        <f t="shared" si="0"/>
        <v/>
      </c>
      <c r="D18" s="6" t="str">
        <f t="shared" si="1"/>
        <v/>
      </c>
      <c r="E18" s="16"/>
      <c r="F18" s="16"/>
      <c r="G18" s="6" t="str">
        <f t="shared" si="2"/>
        <v/>
      </c>
      <c r="H18" s="6" t="str">
        <f t="shared" si="3"/>
        <v/>
      </c>
      <c r="I18" s="14" t="str">
        <f t="shared" si="4"/>
        <v/>
      </c>
      <c r="J18" s="13" t="str">
        <f t="shared" si="5"/>
        <v/>
      </c>
      <c r="K18" s="16"/>
      <c r="L18" s="5" t="str">
        <f t="shared" si="6"/>
        <v/>
      </c>
      <c r="M18" s="14" t="str">
        <f t="shared" si="7"/>
        <v/>
      </c>
      <c r="N18" s="16"/>
      <c r="O18" s="20" t="str">
        <f t="shared" si="8"/>
        <v/>
      </c>
      <c r="P18" s="13" t="str">
        <f t="shared" si="9"/>
        <v/>
      </c>
      <c r="Q18" s="24"/>
    </row>
    <row r="19" spans="1:21" s="2" customFormat="1" ht="20.100000000000001" customHeight="1" x14ac:dyDescent="0.2">
      <c r="A19" s="6">
        <v>10</v>
      </c>
      <c r="B19" s="15"/>
      <c r="C19" s="4" t="str">
        <f t="shared" si="0"/>
        <v/>
      </c>
      <c r="D19" s="6" t="str">
        <f t="shared" si="1"/>
        <v/>
      </c>
      <c r="E19" s="16"/>
      <c r="F19" s="16"/>
      <c r="G19" s="6" t="str">
        <f t="shared" si="2"/>
        <v/>
      </c>
      <c r="H19" s="6" t="str">
        <f t="shared" si="3"/>
        <v/>
      </c>
      <c r="I19" s="14" t="str">
        <f t="shared" si="4"/>
        <v/>
      </c>
      <c r="J19" s="13" t="str">
        <f t="shared" si="5"/>
        <v/>
      </c>
      <c r="K19" s="16"/>
      <c r="L19" s="5" t="str">
        <f t="shared" si="6"/>
        <v/>
      </c>
      <c r="M19" s="14" t="str">
        <f t="shared" si="7"/>
        <v/>
      </c>
      <c r="N19" s="16"/>
      <c r="O19" s="20" t="str">
        <f t="shared" si="8"/>
        <v/>
      </c>
      <c r="P19" s="13" t="str">
        <f t="shared" si="9"/>
        <v/>
      </c>
      <c r="Q19" s="24"/>
    </row>
    <row r="20" spans="1:21" s="2" customFormat="1" ht="20.100000000000001" customHeight="1" x14ac:dyDescent="0.2">
      <c r="A20" s="6">
        <v>11</v>
      </c>
      <c r="B20" s="15"/>
      <c r="C20" s="4" t="str">
        <f t="shared" si="0"/>
        <v/>
      </c>
      <c r="D20" s="6" t="str">
        <f t="shared" si="1"/>
        <v/>
      </c>
      <c r="E20" s="16"/>
      <c r="F20" s="16"/>
      <c r="G20" s="6" t="str">
        <f t="shared" si="2"/>
        <v/>
      </c>
      <c r="H20" s="6" t="str">
        <f t="shared" si="3"/>
        <v/>
      </c>
      <c r="I20" s="14" t="str">
        <f t="shared" si="4"/>
        <v/>
      </c>
      <c r="J20" s="13" t="str">
        <f t="shared" si="5"/>
        <v/>
      </c>
      <c r="K20" s="16"/>
      <c r="L20" s="5" t="str">
        <f t="shared" si="6"/>
        <v/>
      </c>
      <c r="M20" s="14" t="str">
        <f t="shared" si="7"/>
        <v/>
      </c>
      <c r="N20" s="16"/>
      <c r="O20" s="20" t="str">
        <f t="shared" si="8"/>
        <v/>
      </c>
      <c r="P20" s="13" t="str">
        <f t="shared" si="9"/>
        <v/>
      </c>
      <c r="Q20" s="24"/>
    </row>
    <row r="21" spans="1:21" s="2" customFormat="1" ht="20.100000000000001" customHeight="1" x14ac:dyDescent="0.2">
      <c r="A21" s="6">
        <v>12</v>
      </c>
      <c r="B21" s="15"/>
      <c r="C21" s="4" t="str">
        <f t="shared" si="0"/>
        <v/>
      </c>
      <c r="D21" s="6" t="str">
        <f t="shared" si="1"/>
        <v/>
      </c>
      <c r="E21" s="16"/>
      <c r="F21" s="16"/>
      <c r="G21" s="6" t="str">
        <f t="shared" si="2"/>
        <v/>
      </c>
      <c r="H21" s="6" t="str">
        <f t="shared" si="3"/>
        <v/>
      </c>
      <c r="I21" s="14" t="str">
        <f t="shared" si="4"/>
        <v/>
      </c>
      <c r="J21" s="13" t="str">
        <f t="shared" si="5"/>
        <v/>
      </c>
      <c r="K21" s="16"/>
      <c r="L21" s="5" t="str">
        <f t="shared" si="6"/>
        <v/>
      </c>
      <c r="M21" s="14" t="str">
        <f t="shared" si="7"/>
        <v/>
      </c>
      <c r="N21" s="16"/>
      <c r="O21" s="20" t="str">
        <f t="shared" si="8"/>
        <v/>
      </c>
      <c r="P21" s="13" t="str">
        <f t="shared" si="9"/>
        <v/>
      </c>
      <c r="Q21" s="24"/>
    </row>
    <row r="22" spans="1:21" s="2" customFormat="1" ht="20.100000000000001" customHeight="1" x14ac:dyDescent="0.2">
      <c r="A22" s="6">
        <v>13</v>
      </c>
      <c r="B22" s="15"/>
      <c r="C22" s="4" t="str">
        <f t="shared" si="0"/>
        <v/>
      </c>
      <c r="D22" s="6" t="str">
        <f t="shared" si="1"/>
        <v/>
      </c>
      <c r="E22" s="16"/>
      <c r="F22" s="16"/>
      <c r="G22" s="6" t="str">
        <f t="shared" si="2"/>
        <v/>
      </c>
      <c r="H22" s="6" t="str">
        <f t="shared" si="3"/>
        <v/>
      </c>
      <c r="I22" s="14" t="str">
        <f t="shared" si="4"/>
        <v/>
      </c>
      <c r="J22" s="13" t="str">
        <f t="shared" si="5"/>
        <v/>
      </c>
      <c r="K22" s="16"/>
      <c r="L22" s="5" t="str">
        <f t="shared" si="6"/>
        <v/>
      </c>
      <c r="M22" s="14" t="str">
        <f t="shared" si="7"/>
        <v/>
      </c>
      <c r="N22" s="16"/>
      <c r="O22" s="20" t="str">
        <f t="shared" si="8"/>
        <v/>
      </c>
      <c r="P22" s="13" t="str">
        <f t="shared" si="9"/>
        <v/>
      </c>
      <c r="Q22" s="24"/>
    </row>
    <row r="23" spans="1:21" s="2" customFormat="1" ht="20.100000000000001" customHeight="1" x14ac:dyDescent="0.2">
      <c r="A23" s="6">
        <v>14</v>
      </c>
      <c r="B23" s="15"/>
      <c r="C23" s="4" t="str">
        <f t="shared" si="0"/>
        <v/>
      </c>
      <c r="D23" s="6" t="str">
        <f t="shared" si="1"/>
        <v/>
      </c>
      <c r="E23" s="16"/>
      <c r="F23" s="16"/>
      <c r="G23" s="6" t="str">
        <f t="shared" si="2"/>
        <v/>
      </c>
      <c r="H23" s="6" t="str">
        <f t="shared" si="3"/>
        <v/>
      </c>
      <c r="I23" s="14" t="str">
        <f t="shared" si="4"/>
        <v/>
      </c>
      <c r="J23" s="13" t="str">
        <f t="shared" si="5"/>
        <v/>
      </c>
      <c r="K23" s="16"/>
      <c r="L23" s="5" t="str">
        <f t="shared" si="6"/>
        <v/>
      </c>
      <c r="M23" s="14" t="str">
        <f t="shared" si="7"/>
        <v/>
      </c>
      <c r="N23" s="16"/>
      <c r="O23" s="20" t="str">
        <f t="shared" si="8"/>
        <v/>
      </c>
      <c r="P23" s="13" t="str">
        <f t="shared" si="9"/>
        <v/>
      </c>
      <c r="Q23" s="24"/>
    </row>
    <row r="24" spans="1:21" s="2" customFormat="1" ht="20.100000000000001" customHeight="1" x14ac:dyDescent="0.2">
      <c r="A24" s="6">
        <v>15</v>
      </c>
      <c r="B24" s="15"/>
      <c r="C24" s="4" t="str">
        <f t="shared" si="0"/>
        <v/>
      </c>
      <c r="D24" s="6" t="str">
        <f t="shared" si="1"/>
        <v/>
      </c>
      <c r="E24" s="16"/>
      <c r="F24" s="16"/>
      <c r="G24" s="6" t="str">
        <f t="shared" si="2"/>
        <v/>
      </c>
      <c r="H24" s="6" t="str">
        <f t="shared" si="3"/>
        <v/>
      </c>
      <c r="I24" s="14" t="str">
        <f t="shared" si="4"/>
        <v/>
      </c>
      <c r="J24" s="13" t="str">
        <f t="shared" si="5"/>
        <v/>
      </c>
      <c r="K24" s="16"/>
      <c r="L24" s="5" t="str">
        <f t="shared" si="6"/>
        <v/>
      </c>
      <c r="M24" s="14" t="str">
        <f t="shared" si="7"/>
        <v/>
      </c>
      <c r="N24" s="16"/>
      <c r="O24" s="20" t="str">
        <f t="shared" si="8"/>
        <v/>
      </c>
      <c r="P24" s="13" t="str">
        <f t="shared" si="9"/>
        <v/>
      </c>
      <c r="Q24" s="24"/>
    </row>
    <row r="25" spans="1:21" s="2" customFormat="1" ht="20.100000000000001" customHeight="1" x14ac:dyDescent="0.2">
      <c r="B25" s="3"/>
      <c r="C25" s="3"/>
      <c r="N25" s="30" t="s">
        <v>30</v>
      </c>
      <c r="O25" s="31"/>
      <c r="P25" s="26">
        <f>SUM(P10:P24)</f>
        <v>0</v>
      </c>
    </row>
    <row r="26" spans="1:21" s="2" customFormat="1" ht="20.100000000000001" customHeight="1" x14ac:dyDescent="0.2">
      <c r="B26" s="3"/>
      <c r="C26" s="3"/>
      <c r="R26" s="3"/>
      <c r="S26" s="3"/>
      <c r="T26" s="3"/>
      <c r="U26" s="3"/>
    </row>
    <row r="27" spans="1:21" s="2" customFormat="1" ht="20.100000000000001" customHeight="1" x14ac:dyDescent="0.2">
      <c r="B27" s="3"/>
      <c r="C27" s="3"/>
      <c r="R27" s="3"/>
      <c r="S27" s="3"/>
      <c r="T27" s="3"/>
      <c r="U27" s="3"/>
    </row>
    <row r="28" spans="1:21" s="2" customFormat="1" ht="20.100000000000001" customHeight="1" x14ac:dyDescent="0.2">
      <c r="B28" s="7"/>
      <c r="C28" s="7"/>
      <c r="R28" s="3"/>
      <c r="S28" s="3"/>
      <c r="T28" s="3"/>
      <c r="U28" s="3"/>
    </row>
    <row r="29" spans="1:21" s="2" customFormat="1" ht="20.100000000000001" customHeight="1" x14ac:dyDescent="0.2">
      <c r="B29" s="7"/>
      <c r="C29" s="7"/>
      <c r="R29" s="3"/>
      <c r="S29" s="3"/>
      <c r="T29" s="3"/>
      <c r="U29" s="3"/>
    </row>
    <row r="30" spans="1:21" s="2" customFormat="1" ht="20.100000000000001" customHeight="1" x14ac:dyDescent="0.2">
      <c r="B30" s="3"/>
      <c r="C30" s="3"/>
      <c r="R30" s="3"/>
      <c r="S30" s="3"/>
      <c r="T30" s="3"/>
      <c r="U30" s="3"/>
    </row>
    <row r="31" spans="1:21" s="2" customFormat="1" ht="20.100000000000001" customHeight="1" x14ac:dyDescent="0.2">
      <c r="A31" s="3"/>
      <c r="B31" s="3"/>
      <c r="C31" s="3"/>
      <c r="D31" s="3"/>
      <c r="E31" s="3"/>
      <c r="F31" s="3"/>
      <c r="G31" s="3"/>
      <c r="R31" s="3"/>
      <c r="S31" s="3"/>
      <c r="T31" s="3"/>
      <c r="U31" s="3"/>
    </row>
    <row r="32" spans="1:21" s="2" customFormat="1" ht="20.100000000000001" customHeight="1" x14ac:dyDescent="0.2">
      <c r="A32" s="3"/>
      <c r="B32" s="3"/>
      <c r="C32" s="3"/>
      <c r="D32" s="3"/>
      <c r="E32" s="3"/>
      <c r="F32" s="3"/>
      <c r="G32" s="3"/>
      <c r="R32" s="3"/>
      <c r="S32" s="3"/>
      <c r="T32" s="3"/>
      <c r="U32" s="3"/>
    </row>
    <row r="33" spans="1:21" s="2" customFormat="1" ht="20.100000000000001" customHeight="1" x14ac:dyDescent="0.2">
      <c r="A33" s="8"/>
      <c r="B33" s="9"/>
      <c r="C33" s="9"/>
      <c r="D33" s="3"/>
      <c r="E33" s="10"/>
      <c r="F33" s="10"/>
      <c r="I33" s="10"/>
      <c r="J33" s="10"/>
      <c r="K33" s="10"/>
      <c r="L33" s="10"/>
      <c r="M33" s="10"/>
      <c r="N33" s="10"/>
      <c r="O33" s="10"/>
      <c r="P33" s="10"/>
      <c r="Q33" s="10"/>
      <c r="R33" s="3"/>
      <c r="S33" s="3"/>
      <c r="T33" s="3"/>
      <c r="U33" s="3"/>
    </row>
    <row r="34" spans="1:21" s="2" customFormat="1" ht="20.100000000000001" customHeight="1" x14ac:dyDescent="0.2">
      <c r="B34" s="9"/>
      <c r="C34" s="9"/>
      <c r="R34" s="3"/>
      <c r="S34" s="3"/>
      <c r="T34" s="3"/>
      <c r="U34" s="3"/>
    </row>
    <row r="35" spans="1:21" s="2" customFormat="1" ht="20.100000000000001" customHeight="1" x14ac:dyDescent="0.2">
      <c r="B35" s="3"/>
      <c r="C35" s="3"/>
      <c r="R35" s="3"/>
      <c r="S35" s="3"/>
      <c r="T35" s="3"/>
      <c r="U35" s="3"/>
    </row>
    <row r="36" spans="1:21" s="2" customFormat="1" ht="20.100000000000001" customHeight="1" x14ac:dyDescent="0.2">
      <c r="B36" s="3"/>
      <c r="C36" s="3"/>
      <c r="R36" s="3"/>
      <c r="S36" s="3"/>
      <c r="T36" s="3"/>
      <c r="U36" s="3"/>
    </row>
    <row r="37" spans="1:21" s="2" customFormat="1" ht="20.100000000000001" customHeight="1" x14ac:dyDescent="0.2">
      <c r="B37" s="3"/>
      <c r="C37" s="3"/>
      <c r="R37" s="3"/>
      <c r="S37" s="3"/>
      <c r="T37" s="3"/>
      <c r="U37" s="3"/>
    </row>
    <row r="38" spans="1:21" s="2" customFormat="1" ht="20.100000000000001" customHeight="1" x14ac:dyDescent="0.2">
      <c r="B38" s="3"/>
      <c r="C38" s="3"/>
      <c r="R38" s="3"/>
      <c r="S38" s="3"/>
      <c r="T38" s="3"/>
      <c r="U38" s="3"/>
    </row>
    <row r="39" spans="1:21" s="2" customFormat="1" ht="20.100000000000001" customHeight="1" x14ac:dyDescent="0.2">
      <c r="B39" s="3"/>
      <c r="C39" s="3"/>
      <c r="R39" s="3"/>
      <c r="S39" s="3"/>
      <c r="T39" s="3"/>
      <c r="U39" s="3"/>
    </row>
    <row r="40" spans="1:21" s="2" customFormat="1" ht="20.100000000000001" customHeight="1" x14ac:dyDescent="0.2">
      <c r="B40" s="3"/>
      <c r="C40" s="3"/>
      <c r="R40" s="3"/>
      <c r="S40" s="3"/>
      <c r="T40" s="3"/>
      <c r="U40" s="3"/>
    </row>
    <row r="41" spans="1:21" s="2" customFormat="1" ht="20.100000000000001" customHeight="1" x14ac:dyDescent="0.2">
      <c r="B41" s="3"/>
      <c r="C41" s="3"/>
      <c r="R41" s="3"/>
      <c r="S41" s="3"/>
      <c r="T41" s="3"/>
      <c r="U41" s="3"/>
    </row>
    <row r="42" spans="1:21" s="2" customFormat="1" ht="20.100000000000001" customHeight="1" x14ac:dyDescent="0.2">
      <c r="B42" s="3"/>
      <c r="C42" s="3"/>
      <c r="R42" s="3"/>
      <c r="S42" s="3"/>
      <c r="T42" s="3"/>
      <c r="U42" s="3"/>
    </row>
    <row r="43" spans="1:21" s="2" customFormat="1" ht="20.100000000000001" customHeight="1" x14ac:dyDescent="0.2">
      <c r="B43" s="3"/>
      <c r="C43" s="3"/>
      <c r="R43" s="3"/>
      <c r="S43" s="3"/>
      <c r="T43" s="3"/>
      <c r="U43" s="3"/>
    </row>
  </sheetData>
  <mergeCells count="6">
    <mergeCell ref="N25:O25"/>
    <mergeCell ref="A8:A9"/>
    <mergeCell ref="K7:M7"/>
    <mergeCell ref="O7:P7"/>
    <mergeCell ref="L8:L9"/>
    <mergeCell ref="N8:N9"/>
  </mergeCells>
  <phoneticPr fontId="0" type="noConversion"/>
  <pageMargins left="0.78740157499999996" right="0.78740157499999996" top="0.984251969" bottom="0.984251969" header="0.49212598499999999" footer="0.49212598499999999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598F-FAB1-4821-84F1-43C9335544FE}">
  <dimension ref="A1:V19"/>
  <sheetViews>
    <sheetView workbookViewId="0">
      <selection activeCell="P10" sqref="P10"/>
    </sheetView>
  </sheetViews>
  <sheetFormatPr defaultRowHeight="12.75" x14ac:dyDescent="0.2"/>
  <cols>
    <col min="1" max="1" width="16.28515625" bestFit="1" customWidth="1"/>
  </cols>
  <sheetData>
    <row r="1" spans="1:22" s="2" customFormat="1" ht="20.100000000000001" customHeight="1" x14ac:dyDescent="0.2">
      <c r="B1" s="3"/>
      <c r="C1" s="3"/>
      <c r="L1" s="28"/>
      <c r="M1" s="28"/>
      <c r="N1" s="28"/>
      <c r="O1" s="28"/>
      <c r="P1" s="28"/>
      <c r="Q1" s="28"/>
      <c r="R1" s="28"/>
      <c r="S1" s="28"/>
      <c r="T1" s="3"/>
      <c r="U1" s="3"/>
      <c r="V1" s="3"/>
    </row>
    <row r="2" spans="1:22" s="2" customFormat="1" ht="20.100000000000001" customHeight="1" x14ac:dyDescent="0.2">
      <c r="A2" s="2" t="s">
        <v>2</v>
      </c>
      <c r="B2" s="22"/>
      <c r="C2" s="3" t="s">
        <v>3</v>
      </c>
      <c r="I2" s="10"/>
      <c r="J2" s="10"/>
      <c r="L2" s="28"/>
      <c r="M2" s="28"/>
      <c r="N2" s="28"/>
      <c r="O2" s="28"/>
      <c r="P2" s="28"/>
      <c r="Q2" s="28"/>
      <c r="R2" s="28"/>
      <c r="S2" s="28"/>
      <c r="T2" s="3"/>
      <c r="U2" s="3"/>
      <c r="V2" s="3"/>
    </row>
    <row r="3" spans="1:22" s="2" customFormat="1" ht="20.100000000000001" customHeight="1" x14ac:dyDescent="0.2">
      <c r="A3" s="2" t="s">
        <v>4</v>
      </c>
      <c r="B3" s="22"/>
      <c r="C3" s="3"/>
      <c r="I3" s="10"/>
      <c r="J3" s="10"/>
      <c r="L3" s="28"/>
      <c r="M3" s="28"/>
      <c r="N3" s="28"/>
      <c r="O3" s="28"/>
      <c r="P3" s="28"/>
      <c r="Q3" s="28"/>
      <c r="R3" s="28"/>
      <c r="S3" s="28"/>
      <c r="T3" s="3"/>
      <c r="U3" s="3"/>
      <c r="V3" s="3"/>
    </row>
    <row r="4" spans="1:22" s="2" customFormat="1" ht="20.100000000000001" customHeight="1" x14ac:dyDescent="0.2">
      <c r="A4" s="2" t="s">
        <v>8</v>
      </c>
      <c r="B4" s="15"/>
      <c r="C4" s="3" t="s">
        <v>9</v>
      </c>
      <c r="L4" s="28"/>
      <c r="M4" s="28"/>
      <c r="N4" s="28"/>
      <c r="O4" s="28"/>
      <c r="P4" s="28"/>
      <c r="Q4" s="28"/>
      <c r="R4" s="28"/>
      <c r="S4" s="28"/>
      <c r="T4" s="3"/>
      <c r="U4" s="3"/>
      <c r="V4" s="3"/>
    </row>
    <row r="5" spans="1:22" s="37" customFormat="1" ht="20.100000000000001" customHeight="1" x14ac:dyDescent="0.2">
      <c r="A5" s="37" t="s">
        <v>15</v>
      </c>
      <c r="B5" s="38"/>
      <c r="C5" s="39" t="s">
        <v>16</v>
      </c>
      <c r="L5" s="40"/>
      <c r="M5" s="40"/>
      <c r="N5" s="40"/>
      <c r="O5" s="40"/>
      <c r="P5" s="40"/>
      <c r="Q5" s="40"/>
      <c r="R5" s="40"/>
      <c r="S5" s="40"/>
    </row>
    <row r="6" spans="1:22" s="37" customFormat="1" ht="20.100000000000001" customHeight="1" x14ac:dyDescent="0.2">
      <c r="A6" s="37" t="s">
        <v>32</v>
      </c>
      <c r="B6" s="38"/>
      <c r="C6" s="39" t="s">
        <v>31</v>
      </c>
      <c r="L6" s="40"/>
      <c r="M6" s="40"/>
      <c r="N6" s="40"/>
      <c r="O6" s="40"/>
      <c r="P6" s="40"/>
      <c r="Q6" s="40"/>
      <c r="R6" s="40"/>
      <c r="S6" s="40"/>
    </row>
    <row r="7" spans="1:22" s="37" customFormat="1" ht="20.100000000000001" customHeight="1" x14ac:dyDescent="0.2">
      <c r="B7" s="41"/>
      <c r="C7" s="41"/>
      <c r="L7" s="42" t="s">
        <v>25</v>
      </c>
      <c r="M7" s="42"/>
      <c r="N7" s="42"/>
      <c r="O7" s="42"/>
      <c r="P7" s="43"/>
      <c r="Q7" s="44" t="s">
        <v>29</v>
      </c>
      <c r="R7" s="45"/>
      <c r="S7" s="40"/>
      <c r="T7" s="39"/>
      <c r="U7" s="39"/>
      <c r="V7" s="39"/>
    </row>
    <row r="8" spans="1:22" s="37" customFormat="1" ht="20.100000000000001" customHeight="1" x14ac:dyDescent="0.2">
      <c r="A8" s="42" t="s">
        <v>35</v>
      </c>
      <c r="B8" s="46" t="s">
        <v>0</v>
      </c>
      <c r="C8" s="46" t="s">
        <v>18</v>
      </c>
      <c r="D8" s="47" t="s">
        <v>19</v>
      </c>
      <c r="E8" s="47" t="s">
        <v>20</v>
      </c>
      <c r="F8" s="47" t="s">
        <v>21</v>
      </c>
      <c r="G8" s="47" t="s">
        <v>22</v>
      </c>
      <c r="H8" s="47" t="s">
        <v>11</v>
      </c>
      <c r="I8" s="47" t="s">
        <v>10</v>
      </c>
      <c r="J8" s="47" t="s">
        <v>1</v>
      </c>
      <c r="K8" s="47" t="s">
        <v>13</v>
      </c>
      <c r="L8" s="48" t="s">
        <v>17</v>
      </c>
      <c r="M8" s="49" t="s">
        <v>24</v>
      </c>
      <c r="N8" s="50" t="s">
        <v>37</v>
      </c>
      <c r="O8" s="50" t="s">
        <v>36</v>
      </c>
      <c r="P8" s="49" t="s">
        <v>24</v>
      </c>
      <c r="Q8" s="47" t="s">
        <v>27</v>
      </c>
      <c r="R8" s="47" t="s">
        <v>28</v>
      </c>
      <c r="S8" s="43"/>
      <c r="T8" s="39"/>
      <c r="U8" s="39"/>
      <c r="V8" s="39"/>
    </row>
    <row r="9" spans="1:22" s="37" customFormat="1" ht="20.100000000000001" customHeight="1" x14ac:dyDescent="0.2">
      <c r="A9" s="42"/>
      <c r="B9" s="46" t="s">
        <v>5</v>
      </c>
      <c r="C9" s="46" t="s">
        <v>5</v>
      </c>
      <c r="D9" s="47" t="s">
        <v>7</v>
      </c>
      <c r="E9" s="47" t="s">
        <v>7</v>
      </c>
      <c r="F9" s="47" t="s">
        <v>7</v>
      </c>
      <c r="G9" s="47" t="s">
        <v>7</v>
      </c>
      <c r="H9" s="47" t="s">
        <v>7</v>
      </c>
      <c r="I9" s="47" t="s">
        <v>7</v>
      </c>
      <c r="J9" s="47" t="s">
        <v>12</v>
      </c>
      <c r="K9" s="47" t="s">
        <v>14</v>
      </c>
      <c r="L9" s="51" t="s">
        <v>23</v>
      </c>
      <c r="M9" s="52"/>
      <c r="N9" s="47" t="s">
        <v>7</v>
      </c>
      <c r="O9" s="47" t="s">
        <v>7</v>
      </c>
      <c r="P9" s="52"/>
      <c r="Q9" s="51" t="s">
        <v>34</v>
      </c>
      <c r="R9" s="51" t="s">
        <v>34</v>
      </c>
      <c r="S9" s="43"/>
      <c r="T9" s="53"/>
      <c r="U9" s="53"/>
      <c r="V9" s="53"/>
    </row>
    <row r="10" spans="1:22" s="2" customFormat="1" ht="20.100000000000001" customHeight="1" x14ac:dyDescent="0.2">
      <c r="A10" s="29" t="s">
        <v>38</v>
      </c>
      <c r="B10" s="15"/>
      <c r="C10" s="4" t="str">
        <f t="shared" ref="C10:C19" si="0">IF(B10="","",$B$3*B10)</f>
        <v/>
      </c>
      <c r="D10" s="16"/>
      <c r="E10" s="16"/>
      <c r="F10" s="6" t="str">
        <f t="shared" ref="F10:F19" si="1">IF(C10="","",G10-(E10-D10))</f>
        <v/>
      </c>
      <c r="G10" s="6" t="str">
        <f t="shared" ref="G10:G19" si="2">IF(C10="","",ROUND(((E10-D10)/2+((E10-D10)^2/4+C10*1000/$B$2)^0.5)/5,0)*5)</f>
        <v/>
      </c>
      <c r="H10" s="6" t="str">
        <f t="shared" ref="H10:H19" si="3">IF(C10="","",IF(ROUND(1.44*(C10*10/(0.85*$B$4/10/1.96))^0.5/5,0)*5&gt;ROUND((F10-D10)/4/5,0)*5,ROUND(1.44*(C10*10/(0.85*$B$4/10/1.96))^0.5/5,0)*5,ROUND((F10-D10)/4/5,0)*5))</f>
        <v/>
      </c>
      <c r="I10" s="6" t="str">
        <f t="shared" ref="I10:I19" si="4">IF(C10="","",H10+5)</f>
        <v/>
      </c>
      <c r="J10" s="14" t="str">
        <f t="shared" ref="J10:J19" si="5">IF(C10="","",C10*10*(F10-D10)/(8*H10))</f>
        <v/>
      </c>
      <c r="K10" s="13" t="str">
        <f t="shared" ref="K10:K19" si="6">IF(J10="","",1.4*J10/(50/1.15))</f>
        <v/>
      </c>
      <c r="L10" s="16"/>
      <c r="M10" s="5" t="str">
        <f t="shared" ref="M10:M19" si="7">IF(K10="","",ROUNDUP(K10/(PI()*(L10/10)^2/4)*(1-$B$6/100),0))</f>
        <v/>
      </c>
      <c r="N10" s="5" t="str">
        <f t="shared" ref="N10:N19" si="8">IF(K10="","",(G10-2*$B$5)/(M10-1))</f>
        <v/>
      </c>
      <c r="O10" s="5" t="str">
        <f t="shared" ref="O10:O19" si="9">IF(K10="","",(F10-2*$B$5)/(M10-1))</f>
        <v/>
      </c>
      <c r="P10" s="16"/>
      <c r="Q10" s="20" t="str">
        <f t="shared" ref="Q10:Q19" si="10">IF(C10="","",((I10-10)/3*(F10*G10+D10*E10+(F10*G10*D10*E10)^0.5)+F10*G10*10)/(1000000))</f>
        <v/>
      </c>
      <c r="R10" s="13" t="str">
        <f t="shared" ref="R10:R19" si="11">IF(Q10="","",P10*Q10)</f>
        <v/>
      </c>
      <c r="S10" s="7"/>
      <c r="T10" s="9"/>
      <c r="U10" s="11"/>
      <c r="V10" s="11"/>
    </row>
    <row r="11" spans="1:22" s="2" customFormat="1" ht="20.100000000000001" customHeight="1" x14ac:dyDescent="0.2">
      <c r="A11" s="29" t="s">
        <v>39</v>
      </c>
      <c r="B11" s="15"/>
      <c r="C11" s="4" t="str">
        <f t="shared" si="0"/>
        <v/>
      </c>
      <c r="D11" s="16"/>
      <c r="E11" s="16"/>
      <c r="F11" s="6" t="str">
        <f t="shared" si="1"/>
        <v/>
      </c>
      <c r="G11" s="6" t="str">
        <f t="shared" si="2"/>
        <v/>
      </c>
      <c r="H11" s="6" t="str">
        <f t="shared" si="3"/>
        <v/>
      </c>
      <c r="I11" s="6" t="str">
        <f t="shared" si="4"/>
        <v/>
      </c>
      <c r="J11" s="14" t="str">
        <f t="shared" si="5"/>
        <v/>
      </c>
      <c r="K11" s="13" t="str">
        <f t="shared" si="6"/>
        <v/>
      </c>
      <c r="L11" s="16"/>
      <c r="M11" s="5" t="str">
        <f t="shared" si="7"/>
        <v/>
      </c>
      <c r="N11" s="5" t="str">
        <f t="shared" si="8"/>
        <v/>
      </c>
      <c r="O11" s="5" t="str">
        <f t="shared" si="9"/>
        <v/>
      </c>
      <c r="P11" s="16"/>
      <c r="Q11" s="20" t="str">
        <f t="shared" si="10"/>
        <v/>
      </c>
      <c r="R11" s="13" t="str">
        <f t="shared" si="11"/>
        <v/>
      </c>
      <c r="S11" s="7"/>
      <c r="T11" s="9"/>
    </row>
    <row r="12" spans="1:22" s="2" customFormat="1" ht="20.100000000000001" customHeight="1" x14ac:dyDescent="0.2">
      <c r="A12" s="29" t="s">
        <v>40</v>
      </c>
      <c r="B12" s="15"/>
      <c r="C12" s="4" t="str">
        <f t="shared" si="0"/>
        <v/>
      </c>
      <c r="D12" s="16"/>
      <c r="E12" s="16"/>
      <c r="F12" s="6" t="str">
        <f t="shared" si="1"/>
        <v/>
      </c>
      <c r="G12" s="6" t="str">
        <f t="shared" si="2"/>
        <v/>
      </c>
      <c r="H12" s="6" t="str">
        <f t="shared" si="3"/>
        <v/>
      </c>
      <c r="I12" s="6" t="str">
        <f t="shared" si="4"/>
        <v/>
      </c>
      <c r="J12" s="14" t="str">
        <f t="shared" si="5"/>
        <v/>
      </c>
      <c r="K12" s="13" t="str">
        <f t="shared" si="6"/>
        <v/>
      </c>
      <c r="L12" s="16"/>
      <c r="M12" s="5" t="str">
        <f t="shared" si="7"/>
        <v/>
      </c>
      <c r="N12" s="5" t="str">
        <f t="shared" si="8"/>
        <v/>
      </c>
      <c r="O12" s="5" t="str">
        <f t="shared" si="9"/>
        <v/>
      </c>
      <c r="P12" s="16"/>
      <c r="Q12" s="20" t="str">
        <f t="shared" si="10"/>
        <v/>
      </c>
      <c r="R12" s="13" t="str">
        <f t="shared" si="11"/>
        <v/>
      </c>
      <c r="S12" s="7"/>
      <c r="T12" s="9"/>
    </row>
    <row r="13" spans="1:22" s="2" customFormat="1" ht="20.100000000000001" customHeight="1" x14ac:dyDescent="0.2">
      <c r="A13" s="29" t="s">
        <v>41</v>
      </c>
      <c r="B13" s="15"/>
      <c r="C13" s="4" t="str">
        <f t="shared" si="0"/>
        <v/>
      </c>
      <c r="D13" s="16"/>
      <c r="E13" s="16"/>
      <c r="F13" s="6" t="str">
        <f t="shared" si="1"/>
        <v/>
      </c>
      <c r="G13" s="6" t="str">
        <f t="shared" si="2"/>
        <v/>
      </c>
      <c r="H13" s="6" t="str">
        <f t="shared" si="3"/>
        <v/>
      </c>
      <c r="I13" s="6" t="str">
        <f t="shared" si="4"/>
        <v/>
      </c>
      <c r="J13" s="14" t="str">
        <f t="shared" si="5"/>
        <v/>
      </c>
      <c r="K13" s="13" t="str">
        <f t="shared" si="6"/>
        <v/>
      </c>
      <c r="L13" s="16"/>
      <c r="M13" s="5" t="str">
        <f t="shared" si="7"/>
        <v/>
      </c>
      <c r="N13" s="5" t="str">
        <f t="shared" si="8"/>
        <v/>
      </c>
      <c r="O13" s="5" t="str">
        <f t="shared" si="9"/>
        <v/>
      </c>
      <c r="P13" s="16"/>
      <c r="Q13" s="20" t="str">
        <f t="shared" si="10"/>
        <v/>
      </c>
      <c r="R13" s="13" t="str">
        <f t="shared" si="11"/>
        <v/>
      </c>
      <c r="S13" s="7"/>
      <c r="T13" s="9"/>
    </row>
    <row r="14" spans="1:22" s="2" customFormat="1" ht="20.100000000000001" customHeight="1" x14ac:dyDescent="0.2">
      <c r="A14" s="29" t="s">
        <v>42</v>
      </c>
      <c r="B14" s="15"/>
      <c r="C14" s="4" t="str">
        <f t="shared" si="0"/>
        <v/>
      </c>
      <c r="D14" s="16"/>
      <c r="E14" s="16"/>
      <c r="F14" s="6" t="str">
        <f t="shared" si="1"/>
        <v/>
      </c>
      <c r="G14" s="6" t="str">
        <f t="shared" si="2"/>
        <v/>
      </c>
      <c r="H14" s="6" t="str">
        <f t="shared" si="3"/>
        <v/>
      </c>
      <c r="I14" s="6" t="str">
        <f t="shared" si="4"/>
        <v/>
      </c>
      <c r="J14" s="14" t="str">
        <f t="shared" si="5"/>
        <v/>
      </c>
      <c r="K14" s="13" t="str">
        <f t="shared" si="6"/>
        <v/>
      </c>
      <c r="L14" s="16"/>
      <c r="M14" s="5" t="str">
        <f t="shared" si="7"/>
        <v/>
      </c>
      <c r="N14" s="5" t="str">
        <f t="shared" si="8"/>
        <v/>
      </c>
      <c r="O14" s="5" t="str">
        <f t="shared" si="9"/>
        <v/>
      </c>
      <c r="P14" s="16"/>
      <c r="Q14" s="20" t="str">
        <f t="shared" si="10"/>
        <v/>
      </c>
      <c r="R14" s="13" t="str">
        <f t="shared" si="11"/>
        <v/>
      </c>
      <c r="S14" s="7"/>
      <c r="T14" s="9"/>
    </row>
    <row r="15" spans="1:22" s="2" customFormat="1" ht="20.100000000000001" customHeight="1" x14ac:dyDescent="0.2">
      <c r="A15" s="29" t="s">
        <v>43</v>
      </c>
      <c r="B15" s="15"/>
      <c r="C15" s="4" t="str">
        <f t="shared" si="0"/>
        <v/>
      </c>
      <c r="D15" s="16"/>
      <c r="E15" s="16"/>
      <c r="F15" s="6" t="str">
        <f t="shared" si="1"/>
        <v/>
      </c>
      <c r="G15" s="6" t="str">
        <f t="shared" si="2"/>
        <v/>
      </c>
      <c r="H15" s="6" t="str">
        <f t="shared" si="3"/>
        <v/>
      </c>
      <c r="I15" s="6" t="str">
        <f t="shared" si="4"/>
        <v/>
      </c>
      <c r="J15" s="14" t="str">
        <f t="shared" si="5"/>
        <v/>
      </c>
      <c r="K15" s="13" t="str">
        <f t="shared" si="6"/>
        <v/>
      </c>
      <c r="L15" s="16"/>
      <c r="M15" s="5" t="str">
        <f t="shared" si="7"/>
        <v/>
      </c>
      <c r="N15" s="5" t="str">
        <f t="shared" si="8"/>
        <v/>
      </c>
      <c r="O15" s="5" t="str">
        <f t="shared" si="9"/>
        <v/>
      </c>
      <c r="P15" s="16"/>
      <c r="Q15" s="20" t="str">
        <f t="shared" si="10"/>
        <v/>
      </c>
      <c r="R15" s="13" t="str">
        <f t="shared" si="11"/>
        <v/>
      </c>
      <c r="S15" s="7"/>
      <c r="T15" s="9"/>
    </row>
    <row r="16" spans="1:22" s="2" customFormat="1" ht="20.100000000000001" customHeight="1" x14ac:dyDescent="0.2">
      <c r="A16" s="29" t="s">
        <v>44</v>
      </c>
      <c r="B16" s="15"/>
      <c r="C16" s="4" t="str">
        <f t="shared" si="0"/>
        <v/>
      </c>
      <c r="D16" s="16"/>
      <c r="E16" s="16"/>
      <c r="F16" s="6" t="str">
        <f t="shared" si="1"/>
        <v/>
      </c>
      <c r="G16" s="6" t="str">
        <f t="shared" si="2"/>
        <v/>
      </c>
      <c r="H16" s="6" t="str">
        <f t="shared" si="3"/>
        <v/>
      </c>
      <c r="I16" s="6" t="str">
        <f t="shared" si="4"/>
        <v/>
      </c>
      <c r="J16" s="14" t="str">
        <f t="shared" si="5"/>
        <v/>
      </c>
      <c r="K16" s="13" t="str">
        <f t="shared" si="6"/>
        <v/>
      </c>
      <c r="L16" s="16"/>
      <c r="M16" s="5" t="str">
        <f t="shared" si="7"/>
        <v/>
      </c>
      <c r="N16" s="5" t="str">
        <f t="shared" si="8"/>
        <v/>
      </c>
      <c r="O16" s="5" t="str">
        <f t="shared" si="9"/>
        <v/>
      </c>
      <c r="P16" s="16"/>
      <c r="Q16" s="20" t="str">
        <f t="shared" si="10"/>
        <v/>
      </c>
      <c r="R16" s="13" t="str">
        <f t="shared" si="11"/>
        <v/>
      </c>
      <c r="S16" s="7"/>
      <c r="T16" s="9"/>
    </row>
    <row r="17" spans="1:20" s="2" customFormat="1" ht="20.100000000000001" customHeight="1" x14ac:dyDescent="0.2">
      <c r="A17" s="29" t="s">
        <v>45</v>
      </c>
      <c r="B17" s="15"/>
      <c r="C17" s="4" t="str">
        <f t="shared" si="0"/>
        <v/>
      </c>
      <c r="D17" s="16"/>
      <c r="E17" s="16"/>
      <c r="F17" s="6" t="str">
        <f t="shared" si="1"/>
        <v/>
      </c>
      <c r="G17" s="6" t="str">
        <f t="shared" si="2"/>
        <v/>
      </c>
      <c r="H17" s="6" t="str">
        <f t="shared" si="3"/>
        <v/>
      </c>
      <c r="I17" s="6" t="str">
        <f t="shared" si="4"/>
        <v/>
      </c>
      <c r="J17" s="14" t="str">
        <f t="shared" si="5"/>
        <v/>
      </c>
      <c r="K17" s="13" t="str">
        <f t="shared" si="6"/>
        <v/>
      </c>
      <c r="L17" s="16"/>
      <c r="M17" s="5" t="str">
        <f t="shared" si="7"/>
        <v/>
      </c>
      <c r="N17" s="5" t="str">
        <f t="shared" si="8"/>
        <v/>
      </c>
      <c r="O17" s="5" t="str">
        <f t="shared" si="9"/>
        <v/>
      </c>
      <c r="P17" s="16"/>
      <c r="Q17" s="20" t="str">
        <f t="shared" si="10"/>
        <v/>
      </c>
      <c r="R17" s="13" t="str">
        <f t="shared" si="11"/>
        <v/>
      </c>
      <c r="S17" s="7"/>
      <c r="T17" s="9"/>
    </row>
    <row r="18" spans="1:20" s="2" customFormat="1" ht="20.100000000000001" customHeight="1" x14ac:dyDescent="0.2">
      <c r="A18" s="29" t="s">
        <v>46</v>
      </c>
      <c r="B18" s="15"/>
      <c r="C18" s="4" t="str">
        <f t="shared" si="0"/>
        <v/>
      </c>
      <c r="D18" s="16"/>
      <c r="E18" s="16"/>
      <c r="F18" s="6" t="str">
        <f t="shared" si="1"/>
        <v/>
      </c>
      <c r="G18" s="6" t="str">
        <f t="shared" si="2"/>
        <v/>
      </c>
      <c r="H18" s="6" t="str">
        <f t="shared" si="3"/>
        <v/>
      </c>
      <c r="I18" s="6" t="str">
        <f t="shared" si="4"/>
        <v/>
      </c>
      <c r="J18" s="14" t="str">
        <f t="shared" si="5"/>
        <v/>
      </c>
      <c r="K18" s="13" t="str">
        <f t="shared" si="6"/>
        <v/>
      </c>
      <c r="L18" s="16"/>
      <c r="M18" s="5" t="str">
        <f t="shared" si="7"/>
        <v/>
      </c>
      <c r="N18" s="5" t="str">
        <f t="shared" si="8"/>
        <v/>
      </c>
      <c r="O18" s="5" t="str">
        <f t="shared" si="9"/>
        <v/>
      </c>
      <c r="P18" s="16"/>
      <c r="Q18" s="20" t="str">
        <f t="shared" si="10"/>
        <v/>
      </c>
      <c r="R18" s="13" t="str">
        <f t="shared" si="11"/>
        <v/>
      </c>
      <c r="S18" s="7"/>
      <c r="T18" s="9"/>
    </row>
    <row r="19" spans="1:20" s="2" customFormat="1" ht="20.100000000000001" customHeight="1" x14ac:dyDescent="0.2">
      <c r="A19" s="29" t="s">
        <v>47</v>
      </c>
      <c r="B19" s="15"/>
      <c r="C19" s="4" t="str">
        <f t="shared" si="0"/>
        <v/>
      </c>
      <c r="D19" s="16"/>
      <c r="E19" s="16"/>
      <c r="F19" s="6" t="str">
        <f t="shared" si="1"/>
        <v/>
      </c>
      <c r="G19" s="6" t="str">
        <f t="shared" si="2"/>
        <v/>
      </c>
      <c r="H19" s="6" t="str">
        <f t="shared" si="3"/>
        <v/>
      </c>
      <c r="I19" s="6" t="str">
        <f t="shared" si="4"/>
        <v/>
      </c>
      <c r="J19" s="14" t="str">
        <f t="shared" si="5"/>
        <v/>
      </c>
      <c r="K19" s="13" t="str">
        <f t="shared" si="6"/>
        <v/>
      </c>
      <c r="L19" s="16"/>
      <c r="M19" s="5" t="str">
        <f t="shared" si="7"/>
        <v/>
      </c>
      <c r="N19" s="5" t="str">
        <f t="shared" si="8"/>
        <v/>
      </c>
      <c r="O19" s="5" t="str">
        <f t="shared" si="9"/>
        <v/>
      </c>
      <c r="P19" s="16"/>
      <c r="Q19" s="20" t="str">
        <f t="shared" si="10"/>
        <v/>
      </c>
      <c r="R19" s="13" t="str">
        <f t="shared" si="11"/>
        <v/>
      </c>
      <c r="S19" s="7"/>
      <c r="T19" s="9"/>
    </row>
  </sheetData>
  <mergeCells count="5">
    <mergeCell ref="L7:O7"/>
    <mergeCell ref="Q7:R7"/>
    <mergeCell ref="A8:A9"/>
    <mergeCell ref="M8:M9"/>
    <mergeCell ref="P8:P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Sapata Quadrada</vt:lpstr>
      <vt:lpstr>Sapata Retangular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Fernando .</cp:lastModifiedBy>
  <dcterms:created xsi:type="dcterms:W3CDTF">2005-11-15T09:27:47Z</dcterms:created>
  <dcterms:modified xsi:type="dcterms:W3CDTF">2020-01-17T14:36:18Z</dcterms:modified>
</cp:coreProperties>
</file>